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612\Annual report\"/>
    </mc:Choice>
  </mc:AlternateContent>
  <bookViews>
    <workbookView xWindow="0" yWindow="-105" windowWidth="10230" windowHeight="5460" tabRatio="761"/>
  </bookViews>
  <sheets>
    <sheet name="Five Years in Figures" sheetId="72" r:id="rId1"/>
    <sheet name="Calculation of Financial Ratios" sheetId="73" r:id="rId2"/>
    <sheet name="Income Statement" sheetId="33" r:id="rId3"/>
    <sheet name="OCI" sheetId="87" r:id="rId4"/>
    <sheet name="Balance Sheet" sheetId="34" r:id="rId5"/>
    <sheet name="Cash Flow" sheetId="35" r:id="rId6"/>
    <sheet name="Equity" sheetId="37" r:id="rId7"/>
    <sheet name="Note 1" sheetId="86" r:id="rId8"/>
    <sheet name="Note 2" sheetId="38" r:id="rId9"/>
    <sheet name="Note 3" sheetId="88" r:id="rId10"/>
    <sheet name="Note 4" sheetId="39" r:id="rId11"/>
    <sheet name="Note 5" sheetId="40" r:id="rId12"/>
    <sheet name="Note 6" sheetId="41" r:id="rId13"/>
    <sheet name="Note 7" sheetId="42" r:id="rId14"/>
    <sheet name="Note 8" sheetId="51" r:id="rId15"/>
    <sheet name="Note 9" sheetId="89" r:id="rId16"/>
    <sheet name="Note 10" sheetId="80" r:id="rId17"/>
    <sheet name="Note 11" sheetId="49" r:id="rId18"/>
    <sheet name="Note 12" sheetId="48" r:id="rId19"/>
    <sheet name="Note 13" sheetId="85" r:id="rId20"/>
    <sheet name="Note 14" sheetId="84" r:id="rId21"/>
    <sheet name="Note 15" sheetId="45" r:id="rId22"/>
    <sheet name="Note 16" sheetId="43" r:id="rId23"/>
    <sheet name="Note 17" sheetId="52" r:id="rId24"/>
    <sheet name="Note 18" sheetId="60" r:id="rId25"/>
    <sheet name="Note 19" sheetId="59" r:id="rId26"/>
    <sheet name="Note 20" sheetId="58" r:id="rId27"/>
    <sheet name="Note 21" sheetId="57" r:id="rId28"/>
    <sheet name="Note 22" sheetId="56" r:id="rId29"/>
    <sheet name="Note 23" sheetId="55" r:id="rId30"/>
    <sheet name="Note 24" sheetId="63" r:id="rId31"/>
    <sheet name="Note 25" sheetId="62" r:id="rId32"/>
    <sheet name="Note 26" sheetId="67" r:id="rId33"/>
    <sheet name="Note 27" sheetId="66" r:id="rId34"/>
    <sheet name="Note 28" sheetId="65" r:id="rId35"/>
    <sheet name="Note 29" sheetId="64" r:id="rId36"/>
    <sheet name="Note 30" sheetId="82" r:id="rId37"/>
    <sheet name="Note 31" sheetId="70" r:id="rId38"/>
    <sheet name="Note 32" sheetId="83" r:id="rId39"/>
    <sheet name="Note 33" sheetId="68" r:id="rId40"/>
    <sheet name="Quarterly Figures" sheetId="74" r:id="rId41"/>
    <sheet name="check versio" sheetId="15" state="hidden" r:id="rId42"/>
    <sheet name="Sheet1" sheetId="76" r:id="rId43"/>
  </sheets>
  <definedNames>
    <definedName name="G" localSheetId="38">'Note 32'!#REF!</definedName>
    <definedName name="kvastaava">'Balance Sheet'!$A$1:$E$23</definedName>
    <definedName name="kvastattavaa">'Balance Sheet'!$A$31:$E$65</definedName>
    <definedName name="_xlnm.Print_Area" localSheetId="4">'Balance Sheet'!$A$1:$E$70</definedName>
    <definedName name="_xlnm.Print_Area" localSheetId="1">'Calculation of Financial Ratios'!$A$1:$C$62</definedName>
    <definedName name="_xlnm.Print_Area" localSheetId="5">'Cash Flow'!$B$1:$F$57</definedName>
    <definedName name="_xlnm.Print_Area" localSheetId="41">'check versio'!$A$324:$H$366</definedName>
    <definedName name="_xlnm.Print_Area" localSheetId="6">Equity!$A$1:$K$34</definedName>
    <definedName name="_xlnm.Print_Area" localSheetId="0">'Five Years in Figures'!$A$1:$H$66</definedName>
    <definedName name="_xlnm.Print_Area" localSheetId="2">'Income Statement'!$A$1:$F$42</definedName>
    <definedName name="_xlnm.Print_Area" localSheetId="7">'Note 1'!$A$1:$G$39</definedName>
    <definedName name="_xlnm.Print_Area" localSheetId="16">'Note 10'!$A$1:$C$21</definedName>
    <definedName name="_xlnm.Print_Area" localSheetId="17">'Note 11'!$A$1:$D$34</definedName>
    <definedName name="_xlnm.Print_Area" localSheetId="18">'Note 12'!$A$1:$D$18</definedName>
    <definedName name="_xlnm.Print_Area" localSheetId="19">'Note 13'!$A$1:$F$88</definedName>
    <definedName name="_xlnm.Print_Area" localSheetId="20">'Note 14'!$A$1:$H$46</definedName>
    <definedName name="_xlnm.Print_Area" localSheetId="21">'Note 15'!$A$1:$I$44</definedName>
    <definedName name="_xlnm.Print_Area" localSheetId="22">'Note 16'!$A$1:$F$18</definedName>
    <definedName name="_xlnm.Print_Area" localSheetId="23">'Note 17'!$A$1:$C$12</definedName>
    <definedName name="_xlnm.Print_Area" localSheetId="24">'Note 18'!$A$1:$I$49</definedName>
    <definedName name="_xlnm.Print_Area" localSheetId="25">'Note 19'!$A$1:$C$19</definedName>
    <definedName name="_xlnm.Print_Area" localSheetId="8">'Note 2'!$A$1:$C$145</definedName>
    <definedName name="_xlnm.Print_Area" localSheetId="26">'Note 20'!$A$1:$C$9</definedName>
    <definedName name="_xlnm.Print_Area" localSheetId="27">'Note 21'!$A$1:$H$45</definedName>
    <definedName name="_xlnm.Print_Area" localSheetId="28">'Note 22'!$A$1:$E$96</definedName>
    <definedName name="_xlnm.Print_Area" localSheetId="29">'Note 23'!$A$1:$E$44</definedName>
    <definedName name="_xlnm.Print_Area" localSheetId="30">'Note 24'!$A$1:$G$32</definedName>
    <definedName name="_xlnm.Print_Area" localSheetId="31">'Note 25'!$A$1:$F$34</definedName>
    <definedName name="_xlnm.Print_Area" localSheetId="32">'Note 26'!$A$1:$C$15</definedName>
    <definedName name="_xlnm.Print_Area" localSheetId="33">'Note 27'!$A$1:$F$57</definedName>
    <definedName name="_xlnm.Print_Area" localSheetId="34">'Note 28'!$A$1:$F$28</definedName>
    <definedName name="_xlnm.Print_Area" localSheetId="35">'Note 29'!$A$1:$D$60</definedName>
    <definedName name="_xlnm.Print_Area" localSheetId="9">'Note 3'!$A$1:$C$34</definedName>
    <definedName name="_xlnm.Print_Area" localSheetId="36">'Note 30'!$A$1:$E$123</definedName>
    <definedName name="_xlnm.Print_Area" localSheetId="37">'Note 31'!$A$1:$E$13</definedName>
    <definedName name="_xlnm.Print_Area" localSheetId="38">'Note 32'!$A$1:$F$20</definedName>
    <definedName name="_xlnm.Print_Area" localSheetId="39">'Note 33'!$A$1:$E$120</definedName>
    <definedName name="_xlnm.Print_Area" localSheetId="10">'Note 4'!$A$1:$D$12</definedName>
    <definedName name="_xlnm.Print_Area" localSheetId="11">'Note 5'!$A$1:$C$13</definedName>
    <definedName name="_xlnm.Print_Area" localSheetId="12">'Note 6'!$A$1:$C$8</definedName>
    <definedName name="_xlnm.Print_Area" localSheetId="13">'Note 7'!$A$1:$D$22</definedName>
    <definedName name="_xlnm.Print_Area" localSheetId="14">'Note 8'!$A$1:$C$12</definedName>
    <definedName name="_xlnm.Print_Area" localSheetId="15">'Note 9'!$B$1:$D$20</definedName>
    <definedName name="_xlnm.Print_Area" localSheetId="3">OCI!$A$1:$E$37</definedName>
    <definedName name="_xlnm.Print_Area" localSheetId="40">'Quarterly Figures'!$B$1:$J$36</definedName>
    <definedName name="virallvastaavaa">'Balance Sheet'!$A$1:$E$23</definedName>
  </definedNames>
  <calcPr calcId="15251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1" i="15"/>
  <c r="B10" i="15"/>
  <c r="B15" i="15"/>
  <c r="B61" i="15"/>
  <c r="B62" i="15"/>
  <c r="B12" i="15"/>
  <c r="B96" i="15"/>
  <c r="B36" i="15"/>
  <c r="B44" i="15"/>
  <c r="B81" i="15"/>
  <c r="B57" i="15"/>
  <c r="B98" i="15"/>
  <c r="B85" i="15"/>
  <c r="B66" i="15"/>
  <c r="B40" i="15"/>
  <c r="B53" i="15"/>
  <c r="B54" i="15"/>
  <c r="B38" i="15"/>
  <c r="B107" i="15"/>
  <c r="B39" i="15"/>
  <c r="B99" i="15"/>
  <c r="B97" i="15"/>
  <c r="B17" i="15"/>
  <c r="B13" i="15"/>
  <c r="B37" i="15"/>
  <c r="B24" i="15"/>
  <c r="B46" i="15"/>
  <c r="B100" i="15"/>
  <c r="B41" i="15"/>
  <c r="B45" i="15"/>
  <c r="B19" i="15"/>
  <c r="B16" i="15"/>
  <c r="B67" i="15"/>
  <c r="B63"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B70" i="15"/>
  <c r="G161" i="15" s="1"/>
  <c r="K49" i="15"/>
  <c r="B20" i="15" l="1"/>
  <c r="B23" i="15" s="1"/>
  <c r="B25" i="15" s="1"/>
  <c r="G158" i="15"/>
  <c r="K72" i="15"/>
  <c r="G160" i="15"/>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<sst xmlns="http://schemas.openxmlformats.org/spreadsheetml/2006/main" count="2683" uniqueCount="1521">
  <si>
    <t>Payable within one year</t>
  </si>
  <si>
    <t>Payable later</t>
  </si>
  <si>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</si>
  <si>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</si>
  <si>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</si>
  <si>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</si>
  <si>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</si>
  <si>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</si>
  <si>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</si>
  <si>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</si>
  <si>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</si>
  <si>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</si>
  <si>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</si>
  <si>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</si>
  <si>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</si>
  <si>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</si>
  <si>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</si>
  <si>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</si>
  <si>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</si>
  <si>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</si>
  <si>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</si>
  <si>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</si>
  <si>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</si>
  <si>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</si>
  <si>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</si>
  <si>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</si>
  <si>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</si>
  <si>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</si>
  <si>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</si>
  <si>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Unlisted shares (level 3)</t>
  </si>
  <si>
    <t>Wärtsilä Peru S.A.C.</t>
  </si>
  <si>
    <t>Share of result of associates and joint ventures</t>
  </si>
  <si>
    <t>Share of result</t>
  </si>
  <si>
    <t>Total equity</t>
  </si>
  <si>
    <t>Investments in associates and joint ventures</t>
  </si>
  <si>
    <t>Insurance receivables</t>
  </si>
  <si>
    <t>Project accruals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</si>
  <si>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</si>
  <si>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</si>
  <si>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</si>
  <si>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</si>
  <si>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</si>
  <si>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</si>
  <si>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</si>
  <si>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</si>
  <si>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</si>
  <si>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</si>
  <si>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</si>
  <si>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</si>
  <si>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</si>
  <si>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</si>
  <si>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</si>
  <si>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</si>
  <si>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</si>
  <si>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</si>
  <si>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</si>
  <si>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</si>
  <si>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</si>
  <si>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</si>
  <si>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Current deposits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</si>
  <si>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</si>
  <si>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</si>
  <si>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</si>
  <si>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</si>
  <si>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</si>
  <si>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</si>
  <si>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</si>
  <si>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</si>
  <si>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</si>
  <si>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</si>
  <si>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</si>
  <si>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</si>
  <si>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</si>
  <si>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</si>
  <si>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</si>
  <si>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</si>
  <si>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</si>
  <si>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</si>
  <si>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</si>
  <si>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</si>
  <si>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</si>
  <si>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</si>
  <si>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</si>
  <si>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</si>
  <si>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</si>
  <si>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Wärtsilä Ship Design Singapore Pte Ltd</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</si>
  <si>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</si>
  <si>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</si>
  <si>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</si>
  <si>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</si>
  <si>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</si>
  <si>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</si>
  <si>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</si>
  <si>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</si>
  <si>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</si>
  <si>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</si>
  <si>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</si>
  <si>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</si>
  <si>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</si>
  <si>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</si>
  <si>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</si>
  <si>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</si>
  <si>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</si>
  <si>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</si>
  <si>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</si>
  <si>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</si>
  <si>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</si>
  <si>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</si>
  <si>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</si>
  <si>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</si>
  <si>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</si>
  <si>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</si>
  <si>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</si>
  <si>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</si>
  <si>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</si>
  <si>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</si>
  <si>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</si>
  <si>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</si>
  <si>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</si>
  <si>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</si>
  <si>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</si>
  <si>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</si>
  <si>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</si>
  <si>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</si>
  <si>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</si>
  <si>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</si>
  <si>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</si>
  <si>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</si>
  <si>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</si>
  <si>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</si>
  <si>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</si>
  <si>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</si>
  <si>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</si>
  <si>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</si>
  <si>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</si>
  <si>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</si>
  <si>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</si>
  <si>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</si>
  <si>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</si>
  <si>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</si>
  <si>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</si>
  <si>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</si>
  <si>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</si>
  <si>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</si>
  <si>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</si>
  <si>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Interest-bearing liabilities, non-current</t>
  </si>
  <si>
    <t xml:space="preserve">Net sales </t>
  </si>
  <si>
    <t>Share 
capital</t>
  </si>
  <si>
    <t>Fair 
value 
reserve</t>
  </si>
  <si>
    <t>Retained 
earnings</t>
  </si>
  <si>
    <t>Total 
equity</t>
  </si>
  <si>
    <t>Portugal</t>
  </si>
  <si>
    <t>Neptun Maritime AS</t>
  </si>
  <si>
    <t>Norway</t>
  </si>
  <si>
    <t>Cosco-Shipyard Total Automation Co Ltd.</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</si>
  <si>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</si>
  <si>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</si>
  <si>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</si>
  <si>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</si>
  <si>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</si>
  <si>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</si>
  <si>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</si>
  <si>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</si>
  <si>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</si>
  <si>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</si>
  <si>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</si>
  <si>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</si>
  <si>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</si>
  <si>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</si>
  <si>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</si>
  <si>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</si>
  <si>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</si>
  <si>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</si>
  <si>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</si>
  <si>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</si>
  <si>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</si>
  <si>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</si>
  <si>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</si>
  <si>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</si>
  <si>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</si>
  <si>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</si>
  <si>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</si>
  <si>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</si>
  <si>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</si>
  <si>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Holding %</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</si>
  <si>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</si>
  <si>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</si>
  <si>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</si>
  <si>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</si>
  <si>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</si>
  <si>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</si>
  <si>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</si>
  <si>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</si>
  <si>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</si>
  <si>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</si>
  <si>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</si>
  <si>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</si>
  <si>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</si>
  <si>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</si>
  <si>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</si>
  <si>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</si>
  <si>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Project costs</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</si>
  <si>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</si>
  <si>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</si>
  <si>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</si>
  <si>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</si>
  <si>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</si>
  <si>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</si>
  <si>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</si>
  <si>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</si>
  <si>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</si>
  <si>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</si>
  <si>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</si>
  <si>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</si>
  <si>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</si>
  <si>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</si>
  <si>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</si>
  <si>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</si>
  <si>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</si>
  <si>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</si>
  <si>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</si>
  <si>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</si>
  <si>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</si>
  <si>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</si>
  <si>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</si>
  <si>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</si>
  <si>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</si>
  <si>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</si>
  <si>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</si>
  <si>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</si>
  <si>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</si>
  <si>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</si>
  <si>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</si>
  <si>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</si>
  <si>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</si>
  <si>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</si>
  <si>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</si>
  <si>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</si>
  <si>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</si>
  <si>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</si>
  <si>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</si>
  <si>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</si>
  <si>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Venezuela</t>
  </si>
  <si>
    <t>Singapore</t>
  </si>
  <si>
    <t>Hong Kong</t>
  </si>
  <si>
    <t>South Korea</t>
  </si>
  <si>
    <t>Taiwan</t>
  </si>
  <si>
    <t xml:space="preserve"> Indonesia</t>
  </si>
  <si>
    <t>Australia</t>
  </si>
  <si>
    <t>India</t>
  </si>
  <si>
    <t>Pakistan</t>
  </si>
  <si>
    <t>Total comprehensive income attributable to:</t>
  </si>
  <si>
    <t>Loans from pension insurance companies*</t>
  </si>
  <si>
    <t>Loans from other financial institutions*</t>
  </si>
  <si>
    <t>Employee benefit expenses</t>
  </si>
  <si>
    <t>Nominal amounts of rents according to leasing contracts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</si>
  <si>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</si>
  <si>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</si>
  <si>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</si>
  <si>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</si>
  <si>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</si>
  <si>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</si>
  <si>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</si>
  <si>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</si>
  <si>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</si>
  <si>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</si>
  <si>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</si>
  <si>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</si>
  <si>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</si>
  <si>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</si>
  <si>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</si>
  <si>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Accruals from long-term contracts</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</si>
  <si>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</si>
  <si>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</si>
  <si>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</si>
  <si>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</si>
  <si>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</si>
  <si>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</si>
  <si>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</si>
  <si>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</si>
  <si>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</si>
  <si>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</si>
  <si>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</si>
  <si>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</si>
  <si>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</si>
  <si>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</si>
  <si>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</si>
  <si>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</si>
  <si>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</si>
  <si>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</si>
  <si>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</si>
  <si>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</si>
  <si>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</si>
  <si>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</si>
  <si>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</si>
  <si>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</si>
  <si>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</si>
  <si>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</si>
  <si>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</si>
  <si>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</si>
  <si>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</si>
  <si>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</si>
  <si>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</si>
  <si>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</si>
  <si>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</si>
  <si>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</si>
  <si>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</si>
  <si>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</si>
  <si>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</si>
  <si>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</si>
  <si>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</si>
  <si>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</si>
  <si>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</si>
  <si>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</si>
  <si>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</si>
  <si>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</si>
  <si>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</si>
  <si>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</si>
  <si>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</si>
  <si>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</si>
  <si>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</si>
  <si>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</si>
  <si>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</si>
  <si>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</si>
  <si>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</si>
  <si>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</si>
  <si>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</si>
  <si>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</si>
  <si>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</si>
  <si>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</si>
  <si>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</si>
  <si>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</si>
  <si>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</si>
  <si>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Share based bonuses</t>
  </si>
  <si>
    <t>Dividends</t>
  </si>
  <si>
    <t>Business segments 1-6/2006</t>
  </si>
  <si>
    <t>Other commitments</t>
  </si>
  <si>
    <t>Tulos/osake, EUR</t>
  </si>
  <si>
    <t>Laimennettu tulos/osake, EUR</t>
  </si>
  <si>
    <t>Investments available for sale</t>
  </si>
  <si>
    <t>Services</t>
  </si>
  <si>
    <t>Effect of changed tax rates</t>
  </si>
  <si>
    <t>Change in inventories of finished goods &amp; work in progress</t>
  </si>
  <si>
    <t>Receivables from the revenue recognition netted with the advances received at 31 December</t>
  </si>
  <si>
    <t>Return on equity (ROE)</t>
  </si>
  <si>
    <t>Rental accruals</t>
  </si>
  <si>
    <t>TEUR</t>
  </si>
  <si>
    <t>Change in deferred tax</t>
  </si>
  <si>
    <t>VAT liabilities</t>
  </si>
  <si>
    <t>Cash flow from financing activities:</t>
  </si>
  <si>
    <t>Finansieringens kassaflöde:</t>
  </si>
  <si>
    <t>Maksullinen osakeanti</t>
  </si>
  <si>
    <t>Other financial expenses</t>
  </si>
  <si>
    <t>Investment properties</t>
  </si>
  <si>
    <t>Interest-bearing investments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</si>
  <si>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</si>
  <si>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</si>
  <si>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</si>
  <si>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</si>
  <si>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</si>
  <si>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</si>
  <si>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</si>
  <si>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</si>
  <si>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</si>
  <si>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</si>
  <si>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</si>
  <si>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</si>
  <si>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</si>
  <si>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</si>
  <si>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</si>
  <si>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</si>
  <si>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</si>
  <si>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</si>
  <si>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</si>
  <si>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</si>
  <si>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</si>
  <si>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</si>
  <si>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</si>
  <si>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</si>
  <si>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</si>
  <si>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</si>
  <si>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</si>
  <si>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</si>
  <si>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</si>
  <si>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</si>
  <si>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</si>
  <si>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</si>
  <si>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</si>
  <si>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</si>
  <si>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</si>
  <si>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</si>
  <si>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</si>
  <si>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</si>
  <si>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</si>
  <si>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</si>
  <si>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</si>
  <si>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</si>
  <si>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</si>
  <si>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</si>
  <si>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</si>
  <si>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</si>
  <si>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</si>
  <si>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</si>
  <si>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</si>
  <si>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</si>
  <si>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</si>
  <si>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</si>
  <si>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</si>
  <si>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</si>
  <si>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</si>
  <si>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</si>
  <si>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</si>
  <si>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</si>
  <si>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</si>
  <si>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KPMG</t>
  </si>
  <si>
    <t>Liabilities, non-interest-bearing, increase (+) / decrease (-)</t>
  </si>
  <si>
    <t>Anläggningstillgångar, långfristiga</t>
  </si>
  <si>
    <t>Wärtsilä Vostok, LLC</t>
  </si>
  <si>
    <t>Wärtsilä Hungary Kft</t>
  </si>
  <si>
    <t>Wärtsilä Lanka Ltd.</t>
  </si>
  <si>
    <t>Wärtsilä Azerbaijan LLC</t>
  </si>
  <si>
    <t>Wärtsilä Central Africa Ltd.</t>
  </si>
  <si>
    <t>Wärtsilä UK Ltd</t>
  </si>
  <si>
    <t>Wärtsilä Eastern Africa S.A.</t>
  </si>
  <si>
    <t>Panama</t>
  </si>
  <si>
    <t>Vietnam</t>
  </si>
  <si>
    <t>Financial items and taxes:</t>
  </si>
  <si>
    <t>Interest and other financial expenses</t>
  </si>
  <si>
    <t>Interest and other financial income</t>
  </si>
  <si>
    <t>S110000</t>
  </si>
  <si>
    <t>S148010</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</si>
  <si>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</si>
  <si>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</si>
  <si>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</si>
  <si>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</si>
  <si>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</si>
  <si>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</si>
  <si>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</si>
  <si>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</si>
  <si>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</si>
  <si>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</si>
  <si>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</si>
  <si>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</si>
  <si>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</si>
  <si>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</si>
  <si>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</si>
  <si>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</si>
  <si>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</si>
  <si>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</si>
  <si>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</si>
  <si>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</si>
  <si>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</si>
  <si>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</si>
  <si>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</si>
  <si>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</si>
  <si>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</si>
  <si>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</si>
  <si>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</si>
  <si>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</si>
  <si>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</si>
  <si>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</si>
  <si>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</si>
  <si>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</si>
  <si>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</si>
  <si>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</si>
  <si>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</si>
  <si>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Past due 1 year</t>
  </si>
  <si>
    <t>Equity price risk</t>
  </si>
  <si>
    <t>Suoraan omaan pääomaan kirjatut nettotuotot</t>
  </si>
  <si>
    <t xml:space="preserve">   Samaan konserniin kuuluvien yritysten puolesta</t>
  </si>
  <si>
    <t>Cash flow hedges</t>
  </si>
  <si>
    <t>Bangladesh</t>
  </si>
  <si>
    <t>Saudi Arabia</t>
  </si>
  <si>
    <t>United Arab Emirates</t>
  </si>
  <si>
    <t>South Africa</t>
  </si>
  <si>
    <t>Kenya</t>
  </si>
  <si>
    <t>Interest-bearing liabilities, current</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</si>
  <si>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</si>
  <si>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</si>
  <si>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</si>
  <si>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</si>
  <si>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</si>
  <si>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</si>
  <si>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</si>
  <si>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</si>
  <si>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</si>
  <si>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</si>
  <si>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</si>
  <si>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</si>
  <si>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</si>
  <si>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</si>
  <si>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</si>
  <si>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</si>
  <si>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</si>
  <si>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</si>
  <si>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</si>
  <si>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</si>
  <si>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</si>
  <si>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</si>
  <si>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</si>
  <si>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</si>
  <si>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</si>
  <si>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</si>
  <si>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</si>
  <si>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</si>
  <si>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</si>
  <si>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</si>
  <si>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</si>
  <si>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</si>
  <si>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</si>
  <si>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</si>
  <si>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</si>
  <si>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</si>
  <si>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</si>
  <si>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</si>
  <si>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</si>
  <si>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</si>
  <si>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</si>
  <si>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</si>
  <si>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</si>
  <si>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</si>
  <si>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</si>
  <si>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</si>
  <si>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</si>
  <si>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</si>
  <si>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</si>
  <si>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</si>
  <si>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</si>
  <si>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</si>
  <si>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</si>
  <si>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</si>
  <si>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</si>
  <si>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</si>
  <si>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</si>
  <si>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Räntefuturer</t>
  </si>
  <si>
    <t>Deferred tax assets</t>
  </si>
  <si>
    <t>Tax loss carry-forwards</t>
  </si>
  <si>
    <t>Nominal values of derivative financial instruments (level 2)</t>
  </si>
  <si>
    <t>Interest rate risk</t>
  </si>
  <si>
    <t>Loan receivables, increase (-) / decrease (+)</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</si>
  <si>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</si>
  <si>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</si>
  <si>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</si>
  <si>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</si>
  <si>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</si>
  <si>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</si>
  <si>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</si>
  <si>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</si>
  <si>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</si>
  <si>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</si>
  <si>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</si>
  <si>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</si>
  <si>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</si>
  <si>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</si>
  <si>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</si>
  <si>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</si>
  <si>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</si>
  <si>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</si>
  <si>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</si>
  <si>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</si>
  <si>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</si>
  <si>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Paul Ehrnrooth, member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</si>
  <si>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</si>
  <si>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</si>
  <si>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</si>
  <si>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</si>
  <si>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</si>
  <si>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</si>
  <si>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</si>
  <si>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</si>
  <si>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</si>
  <si>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</si>
  <si>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</si>
  <si>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</si>
  <si>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</si>
  <si>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</si>
  <si>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</si>
  <si>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</si>
  <si>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</si>
  <si>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</si>
  <si>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</si>
  <si>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</si>
  <si>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</si>
  <si>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</si>
  <si>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</si>
  <si>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</si>
  <si>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</si>
  <si>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</si>
  <si>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</si>
  <si>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</si>
  <si>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</si>
  <si>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</si>
  <si>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</si>
  <si>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</si>
  <si>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</si>
  <si>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</si>
  <si>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</si>
  <si>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</si>
  <si>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</si>
  <si>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Interest expenses on financial liabilities at fair value through the statement of income</t>
  </si>
  <si>
    <t>Equity and liabilities</t>
  </si>
  <si>
    <t>Thousands of shares</t>
  </si>
  <si>
    <t>Accumulated depreciation on disposals</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</si>
  <si>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</si>
  <si>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</si>
  <si>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</si>
  <si>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</si>
  <si>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</si>
  <si>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</si>
  <si>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</si>
  <si>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</si>
  <si>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</si>
  <si>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</si>
  <si>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</si>
  <si>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</si>
  <si>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</si>
  <si>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</si>
  <si>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</si>
  <si>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</si>
  <si>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</si>
  <si>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</si>
  <si>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</si>
  <si>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</si>
  <si>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</si>
  <si>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</si>
  <si>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</si>
  <si>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</si>
  <si>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</si>
  <si>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</si>
  <si>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</si>
  <si>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</si>
  <si>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</si>
  <si>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</si>
  <si>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</si>
  <si>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</si>
  <si>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</si>
  <si>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</si>
  <si>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Business area information</t>
  </si>
  <si>
    <t>BRL</t>
  </si>
  <si>
    <t>Wärtsilä Caribbean, Inc.</t>
  </si>
  <si>
    <t>Other shares</t>
  </si>
  <si>
    <t>Total shares</t>
  </si>
  <si>
    <t>Materials and consumables</t>
  </si>
  <si>
    <t>Wärtsilä Canada Inc.</t>
  </si>
  <si>
    <t>Capital risk management</t>
  </si>
  <si>
    <t>In the capital management Wärtsilä also follows the gearing development: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</si>
  <si>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</si>
  <si>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</si>
  <si>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</si>
  <si>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</si>
  <si>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</si>
  <si>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</si>
  <si>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</si>
  <si>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</si>
  <si>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</si>
  <si>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</si>
  <si>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</si>
  <si>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</si>
  <si>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</si>
  <si>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</si>
  <si>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</si>
  <si>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</si>
  <si>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</si>
  <si>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</si>
  <si>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</si>
  <si>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</si>
  <si>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</si>
  <si>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</si>
  <si>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</si>
  <si>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Advances received at 31 December</t>
  </si>
  <si>
    <t>Förändring av likvida medel, ökning (+) / minskning (-)</t>
  </si>
  <si>
    <t>Interest-bearing debt</t>
  </si>
  <si>
    <t>Räntebärande lån</t>
  </si>
  <si>
    <t>Others</t>
  </si>
  <si>
    <t>Other EU currencies</t>
  </si>
  <si>
    <t>CNY</t>
  </si>
  <si>
    <t>Other currencies</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</si>
  <si>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</si>
  <si>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</si>
  <si>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</si>
  <si>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</si>
  <si>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</si>
  <si>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</si>
  <si>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</si>
  <si>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</si>
  <si>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</si>
  <si>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</si>
  <si>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</si>
  <si>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</si>
  <si>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</si>
  <si>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</si>
  <si>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</si>
  <si>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</si>
  <si>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</si>
  <si>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</si>
  <si>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Intangible rights</t>
  </si>
  <si>
    <t>Muut muutokset</t>
  </si>
  <si>
    <t>Övriga förändringar</t>
  </si>
  <si>
    <t>pääoma</t>
  </si>
  <si>
    <t>rahasto</t>
  </si>
  <si>
    <t>Muunto-</t>
  </si>
  <si>
    <t>erot</t>
  </si>
  <si>
    <t>Impairments</t>
  </si>
  <si>
    <t>Eget kapital 30.06.2006</t>
  </si>
  <si>
    <t>Liiketoimintasegmentit 1-6/2005</t>
  </si>
  <si>
    <t>Business segments 1-6/2005</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</si>
  <si>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</si>
  <si>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</si>
  <si>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</si>
  <si>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</si>
  <si>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</si>
  <si>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</si>
  <si>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</si>
  <si>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</si>
  <si>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</si>
  <si>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</si>
  <si>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</si>
  <si>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</si>
  <si>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</si>
  <si>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</si>
  <si>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</si>
  <si>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</si>
  <si>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</si>
  <si>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</si>
  <si>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</si>
  <si>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</si>
  <si>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</si>
  <si>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</si>
  <si>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</si>
  <si>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</si>
  <si>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</si>
  <si>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</si>
  <si>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</si>
  <si>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</si>
  <si>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</si>
  <si>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</si>
  <si>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</si>
  <si>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</si>
  <si>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</si>
  <si>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</si>
  <si>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</si>
  <si>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</si>
  <si>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</si>
  <si>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</si>
  <si>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</si>
  <si>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</si>
  <si>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</si>
  <si>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</si>
  <si>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</si>
  <si>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</si>
  <si>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</si>
  <si>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</si>
  <si>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</si>
  <si>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</si>
  <si>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</si>
  <si>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</si>
  <si>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</si>
  <si>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</si>
  <si>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</si>
  <si>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</si>
  <si>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</si>
  <si>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</si>
  <si>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</si>
  <si>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</si>
  <si>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</si>
  <si>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</si>
  <si>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</si>
  <si>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</si>
  <si>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</si>
  <si>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</si>
  <si>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</si>
  <si>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</si>
  <si>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</si>
  <si>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</si>
  <si>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</si>
  <si>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</si>
  <si>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</si>
  <si>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</si>
  <si>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</si>
  <si>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</si>
  <si>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</si>
  <si>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</si>
  <si>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</si>
  <si>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</si>
  <si>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</si>
  <si>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</si>
  <si>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</si>
  <si>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</si>
  <si>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</si>
  <si>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</si>
  <si>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</si>
  <si>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</si>
  <si>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</si>
  <si>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</si>
  <si>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</si>
  <si>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</si>
  <si>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</si>
  <si>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</si>
  <si>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</si>
  <si>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</si>
  <si>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</si>
  <si>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</si>
  <si>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</si>
  <si>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</si>
  <si>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</si>
  <si>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</si>
  <si>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</si>
  <si>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</si>
  <si>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</si>
  <si>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</si>
  <si>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</si>
  <si>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</si>
  <si>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</si>
  <si>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</si>
  <si>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Wärtsilä Venezuela, C.A.</t>
  </si>
  <si>
    <t>Valuuttatermiinit</t>
  </si>
  <si>
    <t>Valutaterminer</t>
  </si>
  <si>
    <t>Valuuttaoptiot, osteutut</t>
  </si>
  <si>
    <t>Intangible assets and property, plant and equipment</t>
  </si>
  <si>
    <t>Aging of trade receivables</t>
  </si>
  <si>
    <t>Not past due</t>
  </si>
  <si>
    <t>Changes in exchange rates</t>
  </si>
  <si>
    <t>Additions</t>
  </si>
  <si>
    <t>Disposals</t>
  </si>
  <si>
    <t>Market value</t>
  </si>
  <si>
    <t>Other financial income</t>
  </si>
  <si>
    <t>Non-current financial assets</t>
  </si>
  <si>
    <t>Current financial assets</t>
  </si>
  <si>
    <t>Carrying amount by category</t>
  </si>
  <si>
    <t>Liiketulos</t>
  </si>
  <si>
    <t>Currency options, purchased</t>
  </si>
  <si>
    <t>Valutaoptioner, köpta</t>
  </si>
  <si>
    <t>Valuuttaoptiot, asetetut</t>
  </si>
  <si>
    <t>Resultatandel i intresse- och samföretag</t>
  </si>
  <si>
    <t>Cash flow after investing activities</t>
  </si>
  <si>
    <t>* Non-current assets consist of goodwill, intangible assets, property, plant and equipment, investment properties and investments in associates and joint ventures.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</si>
  <si>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</si>
  <si>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</si>
  <si>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</si>
  <si>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</si>
  <si>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</si>
  <si>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</si>
  <si>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</si>
  <si>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Maarit Aarni-Sirviö, member</t>
  </si>
  <si>
    <t>Wärtsilä Netherlands  B.V.</t>
  </si>
  <si>
    <t>Cash flow before changes in working capital</t>
  </si>
  <si>
    <t>Wärtsilä Vietnam Co Ltd.</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</si>
  <si>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</si>
  <si>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</si>
  <si>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</si>
  <si>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</si>
  <si>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</si>
  <si>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</si>
  <si>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</si>
  <si>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</si>
  <si>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</si>
  <si>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Equity holders of the parent company</t>
  </si>
  <si>
    <t>USD</t>
  </si>
  <si>
    <t>NOK</t>
  </si>
  <si>
    <t>CHF</t>
  </si>
  <si>
    <t>SGD</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</si>
  <si>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</si>
  <si>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</si>
  <si>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</si>
  <si>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</si>
  <si>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</si>
  <si>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</si>
  <si>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</si>
  <si>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Research and development expenses</t>
  </si>
  <si>
    <t>Financial ratios</t>
  </si>
  <si>
    <t>Dividend per share</t>
  </si>
  <si>
    <t>Dividend per earnings</t>
  </si>
  <si>
    <t>Interest coverage</t>
  </si>
  <si>
    <t>Wärtsilä North America, Inc.</t>
  </si>
  <si>
    <t>Wärtsilä Defence Inc.</t>
  </si>
  <si>
    <t>Wärtsilä de Mexico SA</t>
  </si>
  <si>
    <t>on behalf of Group companies</t>
  </si>
  <si>
    <t>Goodwill</t>
  </si>
  <si>
    <t>Acquisitions</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</si>
  <si>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</si>
  <si>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</si>
  <si>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</si>
  <si>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</si>
  <si>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</si>
  <si>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</si>
  <si>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</si>
  <si>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</si>
  <si>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</si>
  <si>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</si>
  <si>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</si>
  <si>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</si>
  <si>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member</t>
  </si>
  <si>
    <t>Share premium</t>
  </si>
  <si>
    <t>Income taxes paid</t>
  </si>
  <si>
    <t>Financial items and paid taxes</t>
  </si>
  <si>
    <t>Adjustments for:</t>
  </si>
  <si>
    <t>Share 
premium</t>
  </si>
  <si>
    <t>Power Business, other</t>
  </si>
  <si>
    <t>Defined contribution plans</t>
  </si>
  <si>
    <t>net change in fair value, net of taxes</t>
  </si>
  <si>
    <t>Value of finance-leased assets included in carrying amount</t>
  </si>
  <si>
    <t>Share
premium</t>
  </si>
  <si>
    <t>Audit</t>
  </si>
  <si>
    <t>Tax advisory</t>
  </si>
  <si>
    <t>Other services</t>
  </si>
  <si>
    <t>Past due 31–180 days</t>
  </si>
  <si>
    <t>Past due 181–360 days</t>
  </si>
  <si>
    <t>Markus Rauramo, member</t>
  </si>
  <si>
    <t>Price/carrying amount per share (P/BV)</t>
  </si>
  <si>
    <t>The notes are an integral part of these consolidated financial statements.</t>
  </si>
  <si>
    <t>SEK</t>
  </si>
  <si>
    <t>Past due 1–30 days</t>
  </si>
  <si>
    <t>Other Europe</t>
  </si>
  <si>
    <t>Wärtsilä Dominicana Inc.</t>
  </si>
  <si>
    <t>Total equity attributable to equity holders of the parent company</t>
  </si>
  <si>
    <t>In the Power Business, the design-related research and development and manufacturing required for the engines sold to both markets take place in the same R&amp;D centres and factories. The manufacturing process is the same for each market. Similarly, the same Group companies are responsible for the distribution of these products and the services related to them. Capacity costs cannot be reliably allocated to the two different markets. These costs are significant and vary between the two units in different years. Customers in both markets are capital-intensive corporations with global operations. The development of the two market areas is strongly linked to global economic trends.</t>
  </si>
  <si>
    <t>As geographical information, Wärtsilä reports the geographical areas Finland, other European countries, Asia, the Americas and other continents. In the geographical information net sales is split by the customer’s destination and non-current assets by origin.</t>
  </si>
  <si>
    <t>The Americas</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</si>
  <si>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</si>
  <si>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Summary of financial information (100%):</t>
  </si>
  <si>
    <t>Wärtsilä ensures sufficient liquidity at all times by efficient cash management and by maintaining sufficient committed and uncommitted credit lines available.</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</si>
  <si>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t>
  </si>
  <si>
    <t>measured at fair value</t>
  </si>
  <si>
    <t>* Expenses related to cancelled orders are recorded on respective expense accounts.</t>
  </si>
  <si>
    <t>Cost</t>
  </si>
  <si>
    <t>Net income from available-for-sale financial assets</t>
  </si>
  <si>
    <t>Available-for-sale financial assets</t>
  </si>
  <si>
    <t>transferred to the statement of income</t>
  </si>
  <si>
    <t>Proceeds from sale of available-for-sale financial assets</t>
  </si>
  <si>
    <t>Change in cash and cash equivalents, increase (+) / decrease (-)</t>
  </si>
  <si>
    <t>transferred to the statement of income, net of taxes</t>
  </si>
  <si>
    <t>Non-
controlling
interests</t>
  </si>
  <si>
    <t xml:space="preserve">Aggregated amount of costs incurred and recognised profits </t>
  </si>
  <si>
    <t>Interest expenses on financial liabilities recognised at amortised cost</t>
  </si>
  <si>
    <t>Interest income on loans and receivables</t>
  </si>
  <si>
    <t>Other
tangible
assets</t>
  </si>
  <si>
    <t>Profit 
for the 
financial 
period</t>
  </si>
  <si>
    <t>Joint ventures</t>
  </si>
  <si>
    <t>Associated companies</t>
  </si>
  <si>
    <t>Financial 
assets/
liabilities 
at fair 
value 
through the 
statement 
of income</t>
  </si>
  <si>
    <t>Loans and 
receivables</t>
  </si>
  <si>
    <t>Available-
for-sale 
financial 
assets</t>
  </si>
  <si>
    <t>Translation 
differences</t>
  </si>
  <si>
    <t>Transferred to the statement of income, net of taxes</t>
  </si>
  <si>
    <t>Share capital and number of shares</t>
  </si>
  <si>
    <t>Onerous 
contracts</t>
  </si>
  <si>
    <t>Other 
provisions</t>
  </si>
  <si>
    <t>Estimated contractual cash flows</t>
  </si>
  <si>
    <t>Other 
intangible 
assets</t>
  </si>
  <si>
    <t>Land 
and 
water</t>
  </si>
  <si>
    <t>Financial 
liabilities 
measured 
at 
amortised 
cost</t>
  </si>
  <si>
    <t>Recognised 
in the 
consolidated 
statement of 
income</t>
  </si>
  <si>
    <t>Carrying 
amounts 
of the 
statement 
of financial 
position 
items</t>
  </si>
  <si>
    <t>Fair 
value</t>
  </si>
  <si>
    <t>2. Acquisitions</t>
  </si>
  <si>
    <t>From long-term operating and maintenance agreements</t>
  </si>
  <si>
    <t>Other taxes*</t>
  </si>
  <si>
    <t>* Other taxes consist mainly of witholding taxes not utilised and taxes not related to income.</t>
  </si>
  <si>
    <t>Payable between one and five years</t>
  </si>
  <si>
    <t>Brazil Real</t>
  </si>
  <si>
    <t>Switzerland Franc</t>
  </si>
  <si>
    <t>China Yuan Renminbi</t>
  </si>
  <si>
    <t>United Kingdom Pound</t>
  </si>
  <si>
    <t>India Rupee</t>
  </si>
  <si>
    <t>Japan Yen</t>
  </si>
  <si>
    <t>Norway Krone</t>
  </si>
  <si>
    <t>Sweden Krona</t>
  </si>
  <si>
    <t>Singapore Dollar</t>
  </si>
  <si>
    <t>United States Dollar</t>
  </si>
  <si>
    <t>Debt in the 
statement of 
financial 
position</t>
  </si>
  <si>
    <t>Total comprehensive income for the financial period</t>
  </si>
  <si>
    <t>Insurance indemnities</t>
  </si>
  <si>
    <t>Gunilla Nordström, member</t>
  </si>
  <si>
    <t>Wärtsilä Hamworthy Ltd</t>
  </si>
  <si>
    <t>Wärtsilä Valves Ltd</t>
  </si>
  <si>
    <t>Wärtsilä Moss AS</t>
  </si>
  <si>
    <t>Wärtsilä Oil &amp; Gas Systems AS</t>
  </si>
  <si>
    <t>Wärtsilä Serck Como GmbH</t>
  </si>
  <si>
    <t>SAR</t>
  </si>
  <si>
    <t>Five years in figures</t>
  </si>
  <si>
    <t>Calculations of financial ratios</t>
  </si>
  <si>
    <t>Consolidated statement of income</t>
  </si>
  <si>
    <t>Consolidated statement of financial position, assets</t>
  </si>
  <si>
    <t>Consolidated statement of financial position, equity and liabilities</t>
  </si>
  <si>
    <t>Consolidated statement of cash flows</t>
  </si>
  <si>
    <t>Consolidated statement of changes in equity</t>
  </si>
  <si>
    <t>Wärtsilä Projects Oy</t>
  </si>
  <si>
    <t>Wärtsilä Solutions Oy</t>
  </si>
  <si>
    <t>Effective tax rate (%)</t>
  </si>
  <si>
    <t>Accumulated amortisation on disposals and other changes</t>
  </si>
  <si>
    <t>Finance lease liabilities*</t>
  </si>
  <si>
    <t>Disposal of shares</t>
  </si>
  <si>
    <t>Working capital (WCAP)</t>
  </si>
  <si>
    <t>Trade 
receivables</t>
  </si>
  <si>
    <t>of which 
impaired</t>
  </si>
  <si>
    <t>Trade 
payables</t>
  </si>
  <si>
    <t>Operating 
costs</t>
  </si>
  <si>
    <t>Against this background, Wärtsilä’s business cannot be divided into separate operating segments with individual reporting.</t>
  </si>
  <si>
    <t>Wärtsilä is exposed to interest rate risk primarily through market value changes to the net debt portfolio (price risk) and also through changes in interest rates (re-fixing on rollovers). Wärtsilä hedges interest rate exposure by using derivative instruments such as interest rate swaps, futures and options. Changes in the market value of these derivatives are recognised directly in the statement of income. Interest rate risk is managed by constantly monitoring the market value of the financial instruments and by using sensitivity analysis.</t>
  </si>
  <si>
    <t>The Group sells trade receivables in an amount that is currently not significant compared to the trade receivables as a whole. Sold receivables have been de-recognised in the consolidated statement of financial position.</t>
  </si>
  <si>
    <t>Fair value reserve includes the change in the fair value of available-for-sale financial assets. Also the change in fair value in derivative financial instruments is included in fair value reserve, if the hedging is effective and eligible for hedge accounting. The change in items included in fair value reserve are recognised in other comprehensive income.</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</si>
  <si>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</si>
  <si>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</si>
  <si>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</si>
  <si>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</si>
  <si>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</si>
  <si>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</si>
  <si>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</si>
  <si>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</si>
  <si>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</si>
  <si>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</si>
  <si>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</si>
  <si>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</si>
  <si>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equivalent to 50% of operational earnings per share.</t>
  </si>
  <si>
    <t>Brazil</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</si>
  <si>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</si>
  <si>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</si>
  <si>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</si>
  <si>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</si>
  <si>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</si>
  <si>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</si>
  <si>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</si>
  <si>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</si>
  <si>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</si>
  <si>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 xml:space="preserve">Consolidated statement of comprehensive income </t>
  </si>
  <si>
    <t>Current tax receivables</t>
  </si>
  <si>
    <t>Total transactions with the owners of the company</t>
  </si>
  <si>
    <t>origination and reversal of temporary differences</t>
  </si>
  <si>
    <t>Intragroup margin in inventories</t>
  </si>
  <si>
    <t>Warranties</t>
  </si>
  <si>
    <t>Management remuneration</t>
  </si>
  <si>
    <t>Management remuneration, total</t>
  </si>
  <si>
    <t>President and CEO</t>
  </si>
  <si>
    <t>Sales to the associates and joint ventures</t>
  </si>
  <si>
    <t>Inflation hedges</t>
  </si>
  <si>
    <t>Net interest from defined benefit plans</t>
  </si>
  <si>
    <t>Parent company's distributable funds</t>
  </si>
  <si>
    <t>Deputy of President and CEO</t>
  </si>
  <si>
    <t xml:space="preserve">(Inventories + trade receivables + current tax receivables + other non-interest-bearing receivables) 
– (trade payables + advances received + pension obligations + provisions + current tax liabilities + other non-interest-bearing liabilities) </t>
  </si>
  <si>
    <t>Current tax liabilities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</si>
  <si>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The change in translation differences is recognised in other comprehensive income.</t>
  </si>
  <si>
    <t>Other 
compre-
hensive 
income</t>
  </si>
  <si>
    <t>DKK</t>
  </si>
  <si>
    <t>AED</t>
  </si>
  <si>
    <t>Danish krone</t>
  </si>
  <si>
    <t>Saudi Arabian Riyal</t>
  </si>
  <si>
    <t>United Arab Emirates Dirham</t>
  </si>
  <si>
    <t>Change</t>
  </si>
  <si>
    <t>Voluntary pension costs</t>
  </si>
  <si>
    <t>Statutory pension costs</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</si>
  <si>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</si>
  <si>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</si>
  <si>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</si>
  <si>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</si>
  <si>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</si>
  <si>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</si>
  <si>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</si>
  <si>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</si>
  <si>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</si>
  <si>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</si>
  <si>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</si>
  <si>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</si>
  <si>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Uruguay S.A.</t>
  </si>
  <si>
    <t>Wärtsilä Services (Shanghai) Co. Ltd.</t>
  </si>
  <si>
    <t>Uruguay</t>
  </si>
  <si>
    <t>Guyana</t>
  </si>
  <si>
    <t>Malaysia</t>
  </si>
  <si>
    <t>Qatar</t>
  </si>
  <si>
    <t>Nigeria</t>
  </si>
  <si>
    <t>Guinea</t>
  </si>
  <si>
    <t>Cyprus</t>
  </si>
  <si>
    <t>Mozambique</t>
  </si>
  <si>
    <t>Antigua and Barbuda</t>
  </si>
  <si>
    <t>Tax on items that will not be reclassified to the statement of income</t>
  </si>
  <si>
    <t>Total items that will not be reclassified to the statement of income</t>
  </si>
  <si>
    <t>Total items that may be reclassified to the statement of income</t>
  </si>
  <si>
    <t>Restated</t>
  </si>
  <si>
    <t>dividends paid</t>
  </si>
  <si>
    <t>Other comprehensive income for the financial period, net of taxes</t>
  </si>
  <si>
    <t>Long-term construction contracts in progress</t>
  </si>
  <si>
    <t>Wärtsilä Hamworthy Middle East (FZE)</t>
  </si>
  <si>
    <t>Present value of unfunded defined benefit obligations</t>
  </si>
  <si>
    <t>Present value of funded defined benefit obligations</t>
  </si>
  <si>
    <t>Present value of defined benefit obligations</t>
  </si>
  <si>
    <t>Current service cost</t>
  </si>
  <si>
    <t>Return on plan assets, excluding interest income</t>
  </si>
  <si>
    <t>Experience adjustments</t>
  </si>
  <si>
    <t>Changes in financial assumptions</t>
  </si>
  <si>
    <t>Contribution paid by the plan members</t>
  </si>
  <si>
    <t>Contribution paid by the employer</t>
  </si>
  <si>
    <t>Benefits paid</t>
  </si>
  <si>
    <t>Present value of defined benefit obligation</t>
  </si>
  <si>
    <t>Net defined benefit liability</t>
  </si>
  <si>
    <t>Plan assets invested in:</t>
  </si>
  <si>
    <t>Male</t>
  </si>
  <si>
    <t>Female</t>
  </si>
  <si>
    <t>Discount rate</t>
  </si>
  <si>
    <t>Future salary growth</t>
  </si>
  <si>
    <t>Future pension growth</t>
  </si>
  <si>
    <t>Change in assumption</t>
  </si>
  <si>
    <t>Bonuses</t>
  </si>
  <si>
    <t>increase 1%</t>
  </si>
  <si>
    <t>decrease 1%</t>
  </si>
  <si>
    <t>Pre-tax discount rate:</t>
  </si>
  <si>
    <t>Profitability:</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</si>
  <si>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</si>
  <si>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Net interest-bearing debt</t>
  </si>
  <si>
    <t>Order
book</t>
  </si>
  <si>
    <t>Net
loans</t>
  </si>
  <si>
    <t>Gross fair values of derivative financial instruments subject to ISDAs</t>
  </si>
  <si>
    <t>Net fair values of derivative financial instruments subject to ISDAs</t>
  </si>
  <si>
    <t>Total non-current liabilities</t>
  </si>
  <si>
    <t>Total current liabilities</t>
  </si>
  <si>
    <t>Terminal growth rate:</t>
  </si>
  <si>
    <t>In management’s opinion, the changes in the basic assumptions shall not be seen as an indication that these factors are likely to materialise. The sensitivity analyses are hypothetical and should therefore be treated with caution.</t>
  </si>
  <si>
    <t>Continuing operations</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</si>
  <si>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</si>
  <si>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 Other does not include any material single currencies.</t>
  </si>
  <si>
    <t>Other*</t>
  </si>
  <si>
    <t>Other European countries</t>
  </si>
  <si>
    <t>Recognised in the statement of income:</t>
  </si>
  <si>
    <t>Interest cost (+) / interest income (-)</t>
  </si>
  <si>
    <t>Remeasurements recognised in other comprehensive income:</t>
  </si>
  <si>
    <t>Gains (-) / losses (+) on curtailments and settlements</t>
  </si>
  <si>
    <t>Total current assets</t>
  </si>
  <si>
    <t>Total non-current assets</t>
  </si>
  <si>
    <t>*** Proposal of the Board of Directors.</t>
  </si>
  <si>
    <t>From the consolidated statement of cash flows</t>
  </si>
  <si>
    <t>Liabilities directly attributable to assets held for sale</t>
  </si>
  <si>
    <t>Assets held for sale</t>
  </si>
  <si>
    <t>Profit for the financial period from the continuing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</si>
  <si>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</si>
  <si>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</si>
  <si>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</si>
  <si>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</si>
  <si>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</si>
  <si>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</si>
  <si>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Reconciliation of effective tax rate:</t>
  </si>
  <si>
    <t>Wärtsilä is subject to tax audits in some countries, which can result in tax reassessment decisions and obligations to pay additional taxes and related payments.</t>
  </si>
  <si>
    <t>Reclassifications</t>
  </si>
  <si>
    <t>Activities</t>
  </si>
  <si>
    <t>Share Premium</t>
  </si>
  <si>
    <t>Share Capital</t>
  </si>
  <si>
    <t>Effect of share of result of associates and joint ventures</t>
  </si>
  <si>
    <t>Risto Murto, member</t>
  </si>
  <si>
    <t>4. Long-term construction contracts and operating and maintenance agreements</t>
  </si>
  <si>
    <t>5. Other operating income</t>
  </si>
  <si>
    <t>6. Material and services</t>
  </si>
  <si>
    <t>7. Employee benefit expenses</t>
  </si>
  <si>
    <t>8. Depreciation, amortisation and impairment</t>
  </si>
  <si>
    <t>10. Financial income and expenses</t>
  </si>
  <si>
    <t>11. Income taxes</t>
  </si>
  <si>
    <t>12. Earnings per share</t>
  </si>
  <si>
    <t>13. Intangible assets</t>
  </si>
  <si>
    <t>14. Property, plant &amp; equipment</t>
  </si>
  <si>
    <t>15. Investments in associates and joint ventures</t>
  </si>
  <si>
    <t>16. Available-for-sale financial assets</t>
  </si>
  <si>
    <t>17. Inventories</t>
  </si>
  <si>
    <t>18. Financial assets and liabilities by measurement category</t>
  </si>
  <si>
    <t>19. Other receivables</t>
  </si>
  <si>
    <t>20. Cash and cash equivalents</t>
  </si>
  <si>
    <t>21. Deferred taxes</t>
  </si>
  <si>
    <t>22. Pension obligations</t>
  </si>
  <si>
    <t>23. Equity</t>
  </si>
  <si>
    <t>24. Provisions</t>
  </si>
  <si>
    <t>25. Financial liabilities</t>
  </si>
  <si>
    <t>26. Other liabilities</t>
  </si>
  <si>
    <t>27. Derivative financial instruments</t>
  </si>
  <si>
    <t>28. Collateral, contingent liabilities and other commitments</t>
  </si>
  <si>
    <t>29. Related party disclosures</t>
  </si>
  <si>
    <t>Non-current
assets*</t>
  </si>
  <si>
    <t>Discontinued operations</t>
  </si>
  <si>
    <t>Earnings per share, discontinued operations, EUR</t>
  </si>
  <si>
    <t xml:space="preserve">Detailed financial information on the associated companies and joint ventures is presented in Note 15. Investments in associates and joint ventures. </t>
  </si>
  <si>
    <t>Management remuneration is specified in Note 29. Related party disclosures.</t>
  </si>
  <si>
    <t>Income taxes related to other comprehensive income are presented in Consolidated statement of comprehensive income. Changes in deferred tax assets and liabilities are presented in Note 21. Deferred taxes.</t>
  </si>
  <si>
    <t>* Additional information on the number of shares is presented in Note 23. Equity.</t>
  </si>
  <si>
    <t>Fair values of available-for-sale financial assets per hierarchies is presented in Note 16. Available-for-sale financial assets. Other financial assets and liabilities are included in level 2. Additional information on financial liabilities is presented in Note 25. Financial liabilities.</t>
  </si>
  <si>
    <t>Fair values of financial liabilities are presented in Note 18. Financial assets and liabilities by measurement category.</t>
  </si>
  <si>
    <t>Additional information related to loans can be found in Note 18. Financial assets and liabilities by measurement category and Note 25. Financial liabilities.</t>
  </si>
  <si>
    <t>=+IF('Basic data'!$C$4=1;Y42;IF('Basic data'!$C$4=2;Z42;AA42))</t>
  </si>
  <si>
    <t>Earnings per share attributable to equity holders of the parent company (basic and diluted):</t>
  </si>
  <si>
    <t>Earnings per share, continuing operations, EUR</t>
  </si>
  <si>
    <t/>
  </si>
  <si>
    <t>General</t>
  </si>
  <si>
    <t>Wärtsilä has a centralised Group Treasury with two main objectives: 1) to arrange adequate funding for the Group’s underlying operations on competitive terms and 2) to identify and evaluate the financial risks within the Group and implement the hedges for the Group companies.</t>
  </si>
  <si>
    <t>The objective is to hedge against unfavorable changes in the financial markets and to minimise the impact of foreign exchange, interest rate, credit and liquidity risks on the Group’s cash reserves, profits and shareholders’ equity.</t>
  </si>
  <si>
    <t xml:space="preserve">The Financial Risk Policy is approved by the Board of Directors. The Treasury employs only such instruments whose market value and risk profile can be reliably monitored. </t>
  </si>
  <si>
    <t>Foreign exchange risk</t>
  </si>
  <si>
    <t>Gabon</t>
  </si>
  <si>
    <t>Wärtsilä Central Africa Gabon</t>
  </si>
  <si>
    <t>Non-controlling interests are not significant in the Group's activities and cash flows in individual subsidiaries.
The list excludes subsidiaries, which do not have an impact on the profit or assets of the Group. A complete list of shares and securities in accordance with the Finnish Accounting Ordinance is included in the official financial statements of the parent company prepared with the Finnish Accounting Standards (FAS).</t>
  </si>
  <si>
    <t>Utilisation of previously unrecognised tax losses carried forward</t>
  </si>
  <si>
    <t>Cash and cash equivalents at the beginning of the financial period</t>
  </si>
  <si>
    <t>Cash and cash equivalents at the end of the financial period</t>
  </si>
  <si>
    <t>Tax on items that may be reclassified to the statement of income</t>
  </si>
  <si>
    <t>Items that may be reclassified subsequently to the statement of income</t>
  </si>
  <si>
    <t>Items that will not be reclassified to the statement of income</t>
  </si>
  <si>
    <t>Return on investment (ROI), continuing operations</t>
  </si>
  <si>
    <t>Return on equity (ROE), continuing operations</t>
  </si>
  <si>
    <t>Additional information on share capital, share premium, translation difference and fair value reserve is presented in Note 23. Equity.</t>
  </si>
  <si>
    <t>Impairment and write-downs</t>
  </si>
  <si>
    <t>The Swiss Plan</t>
  </si>
  <si>
    <t>31.12.2015</t>
  </si>
  <si>
    <t>31 December
2015</t>
  </si>
  <si>
    <t>31 December 2015</t>
  </si>
  <si>
    <t>Acquisitions 2015</t>
  </si>
  <si>
    <t>Marine Solutions</t>
  </si>
  <si>
    <t>Energy Solutions</t>
  </si>
  <si>
    <t>Internal management reporting is used to monitor the development of operations on the basis of market-based business areas. Reporting serves internal goal setting and strategic follow up, and is thus a management tool rather than an actual external economic indicator.</t>
  </si>
  <si>
    <t>Net sales recognised for the financial period</t>
  </si>
  <si>
    <t>Purchases during the financial period</t>
  </si>
  <si>
    <t>Personnel at the end of the financial period</t>
  </si>
  <si>
    <t>Social plan costs</t>
  </si>
  <si>
    <t>for the financial period</t>
  </si>
  <si>
    <t>for prior financial periods</t>
  </si>
  <si>
    <t>Income taxes for prior financial periods</t>
  </si>
  <si>
    <t>weighted average number of shares outstanding*</t>
  </si>
  <si>
    <t>Amortisation during the financial period</t>
  </si>
  <si>
    <t>Depreciation during the financial period</t>
  </si>
  <si>
    <t>Available-for-sale financial assets include unlisted shares. The fair value cannot be reliably measured for the unlisted shares, so the investment is carried at cost.</t>
  </si>
  <si>
    <t>Cash flow 
hedges</t>
  </si>
  <si>
    <t>Net liability in the statement of financial position</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</si>
  <si>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</si>
  <si>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</si>
  <si>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</si>
  <si>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Effect to defined
benefit obligation, MEUR</t>
  </si>
  <si>
    <t>Other interest-bearing debt*</t>
  </si>
  <si>
    <t>Kaj-Gustaf Bergh, member</t>
  </si>
  <si>
    <t>Board of Directors, until 5 March 2015</t>
  </si>
  <si>
    <t>Tom Johnstone, member</t>
  </si>
  <si>
    <t>Holding</t>
  </si>
  <si>
    <t>Production, sales and services</t>
  </si>
  <si>
    <t>Sales and services</t>
  </si>
  <si>
    <t>Real estate</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</si>
  <si>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</si>
  <si>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</si>
  <si>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</si>
  <si>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</si>
  <si>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</si>
  <si>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</si>
  <si>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equity holders of the parent company</t>
  </si>
  <si>
    <t>non-controlling interests</t>
  </si>
  <si>
    <t>2013*</t>
  </si>
  <si>
    <t>2012**</t>
  </si>
  <si>
    <t>Remeasurements of defined benefit liabilities</t>
  </si>
  <si>
    <t>Capital gains</t>
  </si>
  <si>
    <t>Taxes related to fair value adjustments</t>
  </si>
  <si>
    <t>49.0</t>
  </si>
  <si>
    <t>CSSC Wärtsilä Engine (Shanghai) Co., Ltd.</t>
  </si>
  <si>
    <t>Currency forwards, transaction risk</t>
  </si>
  <si>
    <t>L-3 Marine Systems International</t>
  </si>
  <si>
    <t>MSI has extensive experience in supplying automation, navigation and electrical systems, dynamic positioning technology, as well as sonar and underwater communications technology for a variety of vessel types and offshore installations. Wärtsilä’s strong position in the development of technologies that enhance operational efficiency will be further strengthened with the addition of MSI’s broad range of capabilities.</t>
  </si>
  <si>
    <t>Preliminary consideration</t>
  </si>
  <si>
    <t>Consideration transferred</t>
  </si>
  <si>
    <t>Total consideration transferred</t>
  </si>
  <si>
    <t>Preliminary cash flow from the acquisition</t>
  </si>
  <si>
    <t>Consideration paid in cash</t>
  </si>
  <si>
    <t>Cash and cash equivalents of the acquired companies</t>
  </si>
  <si>
    <t>Total cash flow from the acquisition</t>
  </si>
  <si>
    <t>Provisional values of the assets and liabilities arising from the acquisition</t>
  </si>
  <si>
    <t>Trade and other receivables</t>
  </si>
  <si>
    <t>Trade payables and other liabilities</t>
  </si>
  <si>
    <t>Total net assets</t>
  </si>
  <si>
    <t>Preliminary goodwill</t>
  </si>
  <si>
    <t>10–12/
2015</t>
  </si>
  <si>
    <t>7–9/
2015</t>
  </si>
  <si>
    <t>4–6/
2015</t>
  </si>
  <si>
    <t>1–3/
2015</t>
  </si>
  <si>
    <t>Quantiparts B.V.</t>
  </si>
  <si>
    <t>Wärtsilä SAM Electronics Nederland B.V.</t>
  </si>
  <si>
    <t>Wärtsilä JOVYATLAS EUROATLAS GmbH</t>
  </si>
  <si>
    <t>Wärtsilä ELAC Nautik GmbH</t>
  </si>
  <si>
    <t>Wärtsilä SAM Electronics GmbH</t>
  </si>
  <si>
    <t>Wärtsilä Funa International GmbH</t>
  </si>
  <si>
    <t>Wärtsilä APSS Srl</t>
  </si>
  <si>
    <t>Wärtsilä Valmarine AS</t>
  </si>
  <si>
    <t>Wärtsilä FUNA International Inc.</t>
  </si>
  <si>
    <t>Wärtsilä Dynamic Positioning Inc.</t>
  </si>
  <si>
    <t>Wärtsilä Marine Systems Korea Co Ltd.</t>
  </si>
  <si>
    <t>Chattel mortgages and other pledges and securities given as collateral for liabilities and commitments</t>
  </si>
  <si>
    <t>Wärtsilä Mocambique LDA</t>
  </si>
  <si>
    <t>Wärtsilä Lyngsø Marine A/S</t>
  </si>
  <si>
    <t>Marine Systems International</t>
  </si>
  <si>
    <t>Disposal of discontinued operations, net of cash</t>
  </si>
  <si>
    <t>Profit/loss for the financial period from the discontinued operations</t>
  </si>
  <si>
    <t>Net profit for the financial period attributable to equity holders of the parent company</t>
  </si>
  <si>
    <t>3. Disposals</t>
  </si>
  <si>
    <t>The business of Wärtsilä consists of one business area, the Power Business. The Power Business is subdivided into two mutually supportive market areas, Marine Solutions and Energy Solutions. These offer customers the same product concept modified for specific applications. The main products for both these markets are gas and diesel engines and related services. The market areas are highly dependent on each other.</t>
  </si>
  <si>
    <t>Changes in deferred taxes during 2015</t>
  </si>
  <si>
    <t>Wärtsilä's share does not have a nominal value.</t>
  </si>
  <si>
    <t>Wärtsilä Services Switzerland AG</t>
  </si>
  <si>
    <t>31.12.2016</t>
  </si>
  <si>
    <t>1 January 2016</t>
  </si>
  <si>
    <t>31 December 2016</t>
  </si>
  <si>
    <t>31 December
2016</t>
  </si>
  <si>
    <t>** Figures in the comparison period 2012 have been restated during year 2013 according to the revised IAS 19.</t>
  </si>
  <si>
    <t>Comparable adjusted EBITA</t>
  </si>
  <si>
    <t>Comparable operating result</t>
  </si>
  <si>
    <t>Operating result – items affecting comparability – purchase price allocation amortisation</t>
  </si>
  <si>
    <t>Items affecting comparability</t>
  </si>
  <si>
    <t>Items affecting comparability are related to restructuring measures and one-time charges for events or activities, which are not part of the normal business operations</t>
  </si>
  <si>
    <t>Financial income</t>
  </si>
  <si>
    <t>Financial expenses</t>
  </si>
  <si>
    <t>Earnings per share (EPS), basic and diluted, EUR</t>
  </si>
  <si>
    <t>Equity on 1 January 2015</t>
  </si>
  <si>
    <t>Equity on 31 December 2015</t>
  </si>
  <si>
    <t>Cost on 1 January 2015</t>
  </si>
  <si>
    <t>Cost on 31 December 2015</t>
  </si>
  <si>
    <t>Accumulated amortisation and impairment on 1 January 2015</t>
  </si>
  <si>
    <t>Accumulated amortisation and impairment on 31 December 2015</t>
  </si>
  <si>
    <t>Carrying amount on 31 December 2015</t>
  </si>
  <si>
    <t>Equity on 1 January 2016</t>
  </si>
  <si>
    <t>Equity on 31 December 2016</t>
  </si>
  <si>
    <t>Wärtsilä’s highest operative decision maker (CODM, Chief Operating Decision Maker) is the President and CEO with the support of the Board of Management, and in some cases, the Board of Directors. The President and CEO assesses the Group’s financial position and its development as a whole, not based on the results of the business areas. As the Group’s level of integration is high, the reported indicators from business areas do not give a true picture of the business areas’ financial position and development.</t>
  </si>
  <si>
    <t>Acquisitions 2016</t>
  </si>
  <si>
    <t>Cash flows from the discontinued operations</t>
  </si>
  <si>
    <t>Purchase price allocation amortisation</t>
  </si>
  <si>
    <t>Items affecting comparability:</t>
  </si>
  <si>
    <t>Items affecting comparability, total</t>
  </si>
  <si>
    <t>Earnings per share is calculated by dividing the net profit for the financial period attributable to equity holders of the parent company by the weighted average number of shares outstanding. During the financial periods there were no programmes with dilutive effect.</t>
  </si>
  <si>
    <t>Cost on 1 January 2016</t>
  </si>
  <si>
    <t>Cost on 31 December 2016</t>
  </si>
  <si>
    <t>Accumulated amortisation and impairment on 1 January 2016</t>
  </si>
  <si>
    <t>Accumulated amortisation and impairment on 31 December 2016</t>
  </si>
  <si>
    <t>Carrying amount on 31 December 2016</t>
  </si>
  <si>
    <t>Cash-generating units</t>
  </si>
  <si>
    <t>Sensitivity analyses have been carried out for the valuation of the recoverable amounts for the CGUs by changing the assumptions used in the calculations. A change in an assumption that would cause the recoverable amount to equal the carrying amount is presented in the table below.</t>
  </si>
  <si>
    <t>Accumulated depreciation and impairment on 1 January 2016</t>
  </si>
  <si>
    <t>Accumulated depreciation and impairment on 1 January 2015</t>
  </si>
  <si>
    <t>Accumulated depreciation and impairment on 31 December 2016</t>
  </si>
  <si>
    <t>Accumulated depreciation and impairment on 31 December 2015</t>
  </si>
  <si>
    <t>Carrying amount on 1 January</t>
  </si>
  <si>
    <t>Carrying amount on 31 December</t>
  </si>
  <si>
    <t>Changes in deferred taxes during 2016</t>
  </si>
  <si>
    <t>1 January 2015</t>
  </si>
  <si>
    <t>Net defined benefit liabilities on 31 December</t>
  </si>
  <si>
    <t>Liability for other long term employee benefits on 31 December</t>
  </si>
  <si>
    <t>The German Plans</t>
  </si>
  <si>
    <t>Balance on 1 January 2015</t>
  </si>
  <si>
    <t>Balance on 31 December 2015</t>
  </si>
  <si>
    <t>Balance on 1 January 2016</t>
  </si>
  <si>
    <t>Balance on 31 December 2016</t>
  </si>
  <si>
    <t>Shares and other equity instruments</t>
  </si>
  <si>
    <t>Bonds and other debt instruments</t>
  </si>
  <si>
    <t>Property</t>
  </si>
  <si>
    <t>Other assets</t>
  </si>
  <si>
    <t>The main actuarial assumptions at the end of the financial period are (expressed as weighted averages):</t>
  </si>
  <si>
    <t>-36</t>
  </si>
  <si>
    <t>46</t>
  </si>
  <si>
    <t>12</t>
  </si>
  <si>
    <t>-7</t>
  </si>
  <si>
    <t>31</t>
  </si>
  <si>
    <t>-16</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</si>
  <si>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</si>
  <si>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Difference between fair value and carrying amount on 1 January 2015</t>
  </si>
  <si>
    <t>Fair value reserve on 1 January 2015</t>
  </si>
  <si>
    <t>Fair value reserve on 31 December 2015</t>
  </si>
  <si>
    <t>Fair value reserve on 31 December 2016</t>
  </si>
  <si>
    <t>Provisions on 1 January 2016</t>
  </si>
  <si>
    <t>Provisions on 1 January 2015</t>
  </si>
  <si>
    <t>Provisions on 31 December 2016</t>
  </si>
  <si>
    <t>Provisions on 31 December 2015</t>
  </si>
  <si>
    <t>Restruc-
turing</t>
  </si>
  <si>
    <t xml:space="preserve">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is currently one unusually sizeable claim. It is the Group’s policy to provide for amounts related to the claims as well as for the litigation and arbitration matters when an unfavourable outcome is probable and the amount of loss can be reasonably estimated. </t>
  </si>
  <si>
    <t>Cross currency swaps</t>
  </si>
  <si>
    <t>Related parties comprise the Board of Directors, the President and CEO, the Board of Management, the associated companies, and joint ventures.</t>
  </si>
  <si>
    <t>Board of Directors on 31 December 2016</t>
  </si>
  <si>
    <t>Mikael Lilius, Chairman</t>
  </si>
  <si>
    <t>Sune Carlsson, Deputy Chairman</t>
  </si>
  <si>
    <t>31. Auditors' fees and services</t>
  </si>
  <si>
    <t>30. Financial risks</t>
  </si>
  <si>
    <t>32. Exchange rates</t>
  </si>
  <si>
    <t>33. Subsidiaries</t>
  </si>
  <si>
    <t>Quarterly figures</t>
  </si>
  <si>
    <t>Order intake</t>
  </si>
  <si>
    <t>10–12/
2016</t>
  </si>
  <si>
    <t>7–9/
2016</t>
  </si>
  <si>
    <t>4–6/
2016</t>
  </si>
  <si>
    <t>1–3/
2016</t>
  </si>
  <si>
    <t>As a result of the impairment test, no impairment losses for the CGUs were recognised for the financial periods ended 31 December 2016 and 2015 respectively. The recoverable amounts from all CGUs exceeded their carrying values remarkably.</t>
  </si>
  <si>
    <t>The Group applies hedge accounting to significant foreign currency forward contracts. Detailed financial information is presented in Note 30. Financial risks.</t>
  </si>
  <si>
    <t>Currency distribution 2016</t>
  </si>
  <si>
    <t>Order book at the end of the financial period</t>
  </si>
  <si>
    <t>Total consideration</t>
  </si>
  <si>
    <t>Cash flow from the acquisition</t>
  </si>
  <si>
    <t>The assets and liabilities arising from the acquisition at fair value</t>
  </si>
  <si>
    <t>The fair values of acquired identifiable intangible assets at the date of acquisition (including technology, customer relationships and trademarks) amounted to EUR 132 million. The fair value of current trade receivables and other receivables is approximately EUR 70 million. The fair value of trade receivables does not include any significant risk.</t>
  </si>
  <si>
    <t>The goodwill of EUR 172 million reflects the value of know-how and expertise in marine electrical &amp; automation. Wärtsilä foresees that the new unit will capture new market opportunities and improve the operational efficiency of its customers. The goodwill recognised for MSI is not tax deductible.</t>
  </si>
  <si>
    <t>Tax calculated at the domestic corporate tax rate 20.0%</t>
  </si>
  <si>
    <t>Working capital (WCAP) at the end of the financial period</t>
  </si>
  <si>
    <t>Investment properties include land areas not used by the Group. Their estimated fair value is around EUR 21 million (23). During the financial period, investment properties were sold totalling EUR 1 million (1) generating a gain of EUR 1 million (1).</t>
  </si>
  <si>
    <t>Some Group companies in countries whose currencies are not fully convertible like Brazil have unhedged, intercompany loans nominated either in EUR or USD. Total amount of the loans is EUR 109 million (96).</t>
  </si>
  <si>
    <t>Interest-bearing loan capital at the end of 2016 totalled EUR 629 million (724). The average interest rate was 1.3% (1.3) and the average re-fixing time 25 months (20). At the end of 2016, a one percentage point parallel decrease/increase of the yield curve would have resulted in a EUR 15 million (15) increase/decrease in the value of the net debt portfolio, including derivatives.</t>
  </si>
  <si>
    <t>• Committed Revolving Credit Facilities totalling EUR 640 million (629).</t>
  </si>
  <si>
    <t>• Finnish Commercial Paper programmes totalling EUR 800 million (800).</t>
  </si>
  <si>
    <t>The average maturity of the non-current debt is 43 months (43) and the average maturity of the confirmed credit lines is 33 months (33). Additional information in Note 25. Financial liabilities.</t>
  </si>
  <si>
    <t>Goodwill from acquisitions is allocated to the Group’s cash-generating units (CGUs). CGUs are the lowest level of assets for which there are separately identifiable cash flows. Currently Wärtsilä identifies 3 (2) separate independent cash inflow CGUs to which goodwill can directly be linked as per the below table.</t>
  </si>
  <si>
    <t>Eniram</t>
  </si>
  <si>
    <t xml:space="preserve">American Hydro </t>
  </si>
  <si>
    <t>The applied discount rate is the weighted average pre-tax cost of capital (WACC) as defined by Wärtsilä. The components of the WACC are risk-free rate, market risk premium, industry specific beta, cost of debt and debt equity ratio. When defining the WACC for 2016, it has been considered that the general interest rate is currently on a lower level. Wärtsilä has used a WACC of 9.6% (8.9) in the calculations.</t>
  </si>
  <si>
    <t>decrease more than 25 percentage</t>
  </si>
  <si>
    <t>decrease more than 40 percentage</t>
  </si>
  <si>
    <t>decrease more than 60 percentage</t>
  </si>
  <si>
    <t>decrease more than 5 percentage points</t>
  </si>
  <si>
    <t>decrease more than 90 percentage points</t>
  </si>
  <si>
    <t>increase more than 18 percentage points</t>
  </si>
  <si>
    <t>Disposals 2016</t>
  </si>
  <si>
    <t>Disposals 2015</t>
  </si>
  <si>
    <t>Eniram Group</t>
  </si>
  <si>
    <t>American Hydro Corporation</t>
  </si>
  <si>
    <t>Contingent consideration</t>
  </si>
  <si>
    <t>The preliminary fair values of acquired identifiable intangible assets at the date of acquisition (including customer relationships and order book) amounted to EUR 5 million. The fair value of current trade receivables and other receivables is approximately EUR 8 million. The fair value of trade receivables does not include any significant risk.</t>
  </si>
  <si>
    <t>The preliminary fair values of acquired identifiable intangible assets at the date of acquisition (including technology) amounted to EUR 11 million. The fair value of current trade receivables and other receivables is approximately EUR 3 million. The fair value of trade receivables does not include any significant risk.</t>
  </si>
  <si>
    <t>The preliminary goodwill of EUR 34 million reflects the value of know-how and expertise in energy management technology. Wärtsilä foresees that the acquisition will enable customers to optimise their assets and improve predictability, as well as support them with real-time analytics. Through this acquisition Wärtsilä takes a solid lead in marine digitalisation.</t>
  </si>
  <si>
    <t xml:space="preserve">Pro forma </t>
  </si>
  <si>
    <t>If the acquisitions had occurred on 1 January 2016, management estimates that consolidated net sales would have been EUR 4,826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2016.</t>
  </si>
  <si>
    <t>Wärtsilä sold the two-stroke engine business to the joint venture Winterthur Gas &amp; Diesel Ltd (WinGD) in January 2015. Until that, the two-stroke business was classified as discontinued operation, including the transfer of non-current assets held for sale and liabilities directly attributable to them on separate rows in the statement of financial position. As a result of the sale transaction, a profit of EUR 24 million was recognised in profit for the financial period from the discontinued operations.</t>
  </si>
  <si>
    <t>Revenue from long-term construction contracts and long-term operating and maintenance agreements is recognised in accordance with the percentage of completion method. The percentage of completion is usually based on the ratio of costs incurred to total estimated costs to date for long-term construction contracts. In some gas solution projects where the key value drivers are engineering, procurement and project management and where the manufacturing is outsourced, the percentage of completion is assessed with reference to surveys of work performed. For long-term operating and maintenance agreements the percentage of completion is calculated on the basis of the proportion of the contracted services performed.</t>
  </si>
  <si>
    <t>Wages and salaries include a provision for expenses arising from bonus schemes 2013, 2014 and 2015, totalling EUR 5 million (15). These bonus schemes are tied to the price development of the Company’s share during a pre-determined timeframe, and an upper limit is set for the bonus.</t>
  </si>
  <si>
    <t>From long-term construction contracts</t>
  </si>
  <si>
    <t>Write-down of financial receivables</t>
  </si>
  <si>
    <t>Development costs for internally generated assets capitalised during the financial period amounted to EUR 6 million (6). The carrying amount was EUR 68 million (80).
Purchase price allocation amortisation amounted to EUR 35 million (32) and the carrying amount was EUR 209 million (236).</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</si>
  <si>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by the employers vary depending on the age of the employee and cover on average two thirds of the total contributions.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2016. Inflationary increases for pensions in payment are at the discretion of the Board of Trustees as benefits paid by the plan are exceeding the minimum level required by law.</t>
  </si>
  <si>
    <t>Wärtsilä operates defined benefit plans in Germany in accordance with the local pension laws and regulations. The plans provide benefits to the members in the form of a pension payable after retirement. The level of benefits provided depends on the accrued retirement savings capital, which is a result of contributions paid up to retirement plus respective interest. The plans vary from unfunded plans to a plan run as a pension fund. 
In some of the plans, contributions are paid to the plan both by the employees and the employers based on a percentage of the insured salary as defined in the pension fund regulations. However, in some plans only the employer is obliged to make the payments. Contributions by the employers vary depending on the age of the employee, the duration of the employment and also on the position of the employee.
The main risks of the plans are longevity of plan members and death or disability of employees before their retirement. In a funded plan, also the investment strategy chosen includes certain risk. Inflationary increases for pensions in payment are valuated on a yearly basis.</t>
  </si>
  <si>
    <t>13</t>
  </si>
  <si>
    <t>-35</t>
  </si>
  <si>
    <t>47</t>
  </si>
  <si>
    <t>30</t>
  </si>
  <si>
    <t>In 2016, the result impact of write-offs was EUR -10 million (-12).</t>
  </si>
  <si>
    <t>Foreign exchange exposures are monitored at the Business level and then netted and hedged at Group level. All fixed sales and purchase contracts are hedged. The estimated future commercial exposures are evaluated by the Businesses, and the level of hedging is decided by the Board of Management. Hedge accounting in accordance with IFRS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receivables and payables denominated in foreign currencies. The Group does not expect significant losses from foreign exchange rate changes in 2017. The cancellation of orders could lead to ineffective currency hedge. Approximately 67% (64) of sales and 59% (57) of operating costs in 2016 were denominated in euros. The Group’s profits and competitiveness are also indirectly affected by the home currencies of its main competitors: USD, GBP, JPY and KRW.</t>
  </si>
  <si>
    <t>On 31 December 2016, the Group had temporary differences on which no deferred tax assets were booked totalling EUR 45 million (47), as it is uncertain if they will be realised. Most of the unrecognised deferred tax assets are related to cumulative tax losses. Of these, EUR 12 million (17) will expire within the next five years and the rest will expire later or never. The cumulative tax losses on which deferred tax assets have been booked will never expire.</t>
  </si>
  <si>
    <t>The holdings of Wärtsilä shares of the President and CEO, and the members of the Board of Directors and Board of Management at the year end were 88,529  shares (68,834).</t>
  </si>
  <si>
    <t>for equity holders of the parent company</t>
  </si>
  <si>
    <t>Acquisitions 
and 
disposals</t>
  </si>
  <si>
    <t>Profit for the financial period from the discontinued operations</t>
  </si>
  <si>
    <t>Since Wärtsilä has subsidiaries and joint ventures outside the euro zone, the Group’s equity, goodwill and purchase price allocations are sensitive to exchange rate fluctuations. At the end of  2016, the net assets of Wärtsilä’s foreign subsidiaries and joint ventures outside the euro zone totalled EUR 1,071 million (1,036). In addition, goodwill and purchase price allocations from acquisitions nominated in foreign currencies amounted to EUR 613 million (591). In 2016, the translation differences recognised in OCI mainly come from changes in GBP exchange rate.</t>
  </si>
  <si>
    <t>During 2016 the Group incurred acquisition-related costs of EUR 1 million related to external legal fees and due diligence costs. The costs have been included in the other operating expenses in the consolidated statement of income.</t>
  </si>
  <si>
    <t>On 30 June 2016, Wärtsilä signed an agreement to acquire Eniram, a Finland-based technology company providing the marine industry with energy management and analytics solutions. Ownership of the company transferred to Wärtsilä with effect from 1 July 2016.</t>
  </si>
  <si>
    <t>Profit on sale of shares</t>
  </si>
  <si>
    <t>Long-term incentive schemes</t>
  </si>
  <si>
    <t>9. Measures of profit  and items affecting comparability</t>
  </si>
  <si>
    <t>Exchange rate differences*</t>
  </si>
  <si>
    <t>Benefits recognised in the statement of income</t>
  </si>
  <si>
    <t>In the consolidated financial statements there are approximately 60 currencies consolidated. The most significant currencies are presented here.</t>
  </si>
  <si>
    <t>CSSC Wärtsilä Engine (Shanghai) Co. Ltd factory is manufacturing medium and large bore medium speed diesel and dual-fuel engines at Lingang, Shanghai. Wärtsilä Hyundai Engine Co Ltd. manufactures Wärtsilä 50DF dual-fuel engines for LNG carriers and other marine application in Mokpo, South Korea.</t>
  </si>
  <si>
    <t>increase more than 3 percentage points</t>
  </si>
  <si>
    <t>decrease more than 4 percentage points</t>
  </si>
  <si>
    <t>Vulcan Insurance PCC Limited</t>
  </si>
  <si>
    <t>Eniram Oy</t>
  </si>
  <si>
    <t>Eniram Germany GmbH</t>
  </si>
  <si>
    <t>Eniram UK Ltd.</t>
  </si>
  <si>
    <t>Eniram, Inc.</t>
  </si>
  <si>
    <t>Eniram Singapore Pte Ltd.</t>
  </si>
  <si>
    <t>In 2016, items affecting comparability amounted to EUR 51 million (25), of which EUR 48 million (19) related to restructuring costs, and EUR 3 million (6) to other costs.</t>
  </si>
  <si>
    <t>Equity consists of share capital, share premium, translation differences, fair value reserve, remeasurements of defined benefit liabilities and retained earnings.</t>
  </si>
  <si>
    <t>Share premium is restricted equity. It may be reduced in accordance with the rules applying to decreasing share capital in accordance with Finnish Limited Liability Companies Act. It can also be used to increase the share capital.</t>
  </si>
  <si>
    <t>Warranty provisions include estimated future warranty costs relating to products delivered. The amount of future warranty costs is based on accumulated historical experience. The standard warranty period is one year from the delivery onwards.</t>
  </si>
  <si>
    <t>Foreign currency forward contracts are against transactional risks and fall due during the following 12 months. Interest rate swaps are denominated in euros and their average maturity is 26 months. The average maturity for cross currency swaps is 53 months.</t>
  </si>
  <si>
    <t>Cash and bank balances*</t>
  </si>
  <si>
    <t>Wärtsilä Svanehøj A/S</t>
  </si>
  <si>
    <t>1–3 years</t>
  </si>
  <si>
    <t>3–5 years</t>
  </si>
  <si>
    <t>* EUR 132 million (147) of cash and bank balances was not immediately available to the parent company.</t>
  </si>
  <si>
    <t>During the financial period 1 January–31 December 2016 and 1 January–31 December 2015, Wärtsilä did not have any individual significant customers or countries.</t>
  </si>
  <si>
    <t>Transla-
tion dif-
ference</t>
  </si>
  <si>
    <t>Remea-
sure-
ments of 
defined
benefit
liabilities</t>
  </si>
  <si>
    <t>Develop-
ment
expenses</t>
  </si>
  <si>
    <t>Construc-
tion in
progress 
and
advances
paid</t>
  </si>
  <si>
    <t>Build-
ings 
and 
struc-
tures</t>
  </si>
  <si>
    <t>Machin-
ery and 
equip-
ment</t>
  </si>
  <si>
    <t>Invest-
ment 
proper-
ties</t>
  </si>
  <si>
    <t>Operating result – items affecting comparability</t>
  </si>
  <si>
    <t>for non-controlling interests</t>
  </si>
  <si>
    <t>Associates and joint ventures, share of other comprehensive income</t>
  </si>
  <si>
    <t>In 2016, Wärtsilä invested EUR 9 million (9) in the joint venture CSSC Wärtsilä Engine (Shanghai) Co., Ltd and sold its 40% share in the China-based associated company Cosco-Shipyard Total Automation Co Ltd. The consideration received and the impact on net profit for the financial period were not significant.</t>
  </si>
  <si>
    <t>Additional information on equity is presented in Notes to the parent company financial statements, in Note 10. Shareholders' equity.</t>
  </si>
  <si>
    <t>In 2016, the AGM appointed the audit firm KPMG Oy Ab as Wärtsilä Corporation's auditor.</t>
  </si>
  <si>
    <t>Currency distribution of currency forwards</t>
  </si>
  <si>
    <t>Licensed insurer</t>
  </si>
  <si>
    <t>Wärtsilä SAM Electronics (Taizhou) Co., Ltd.</t>
  </si>
  <si>
    <t>Wärtsilä Malta Ltd.</t>
  </si>
  <si>
    <t>Malta</t>
  </si>
  <si>
    <t>Wärtsilä Muscat LLC</t>
  </si>
  <si>
    <t>Oman</t>
  </si>
  <si>
    <t>256***</t>
  </si>
  <si>
    <t>1.30***</t>
  </si>
  <si>
    <t>Wärtsilä has equity investments totalling EUR 12 million (11) in power plant companies, most of which are located in developing countries and performing well according to expectations. Additional information in Note 16. Available-for-sale financial assets.</t>
  </si>
  <si>
    <t>In 2016, EUR 17 million (22) impairment for obsolete inventories has been recognised in the consolidated statement of income. Acquisition-related increase in inventories is EUR 1 million (129).</t>
  </si>
  <si>
    <t>* Figures related to the statement of income in the comparison period 2013 have been restated during year 2014 due to the two-stroke business being classified as discontinued operations. Figures in the comparison period 2012 have not been restated.</t>
  </si>
  <si>
    <t>On 30 June 2016, Wärtsilä acquired a USA- and Canada-based company, American Hydro Corporation, from the Weir Group plc.</t>
  </si>
  <si>
    <t xml:space="preserve">American Hydro is a leading supplier and installer of large equipment upgrades and servicing for the hydroelectric and water distribution industries, specialising in consultancy, design and precision performance enhancements for hydro-turbines and pumps. This acquisition will enable Wärtsilä to grow and expand its existing global Hydro and Industrial service offering. </t>
  </si>
  <si>
    <t>The following tables summarise the preliminary amounts for the consideration paid for American Hydro, the cash flow from the acquisition, and the amounts of the assets acquired and liabilities assumed recognised at the acquisition date.</t>
  </si>
  <si>
    <t>During 2016, the Group incurred acquisition-related costs of EUR 1 million related to external legal fees and due diligence costs. The costs have been included in the other operating expenses in the consolidated statement of income.</t>
  </si>
  <si>
    <t>The preliminary goodwill of EUR 22 million reflects the value of know-how and expertise in hydroelectric and water distribution industries. Wärtsilä foresees that the acquisition will strengthen its presence in hydro and industrial services as well as support the growth strategy and expansion in renewables, improving Wärtsilä's offering and services towards customers. The goodwill recognised for American Hydro is expected to be mainly tax deductible.</t>
  </si>
  <si>
    <t>The following tables summarise the preliminary amounts for the consideration paid for Eniram Group, the cash flow from the acquisition, and the amounts of the assets acquired and liabilities assumed recognised at the acquisition date.</t>
  </si>
  <si>
    <t>Eniram provides the maritime industry with energy management technology to reduce fuel consumption and emissions. Eniram’s solutions range from single onboard applications for trim, speed and engine optimisation to comprehensive fleet analysis. The company’s solutions are installed in over 270 vessels; saving fuel, increasing profitability and reducing harmful emissions. Eniram is headquartered in Helsinki, Finland and has subsidiaries in the UK, the USA, Germany and Singapore. The acquisition of Eniram will enable Wärtsilä to grow and strengthen its existing digital offering and in-house capabilities, specifically in data analytics, modelling and performance optimisation.</t>
  </si>
  <si>
    <t>On 31 May 2015, Wärtsilä acquired L-3 Marine Systems International (MSI) from NYSE-listed L-3 Communications Holdings Inc. The total consideration of the transaction was EUR 293 million.</t>
  </si>
  <si>
    <t xml:space="preserve">During 2015, the Group incurred acquisition-related costs of EUR 2 million related to external legal fees and due diligence costs. The costs have been included in the other operating expenses in the consolidated statement of income. The total acquisition-related costs were EUR 4 million. </t>
  </si>
  <si>
    <t>During June-December 2015, MSI contributed EUR 264 million to order intake and EUR 263 million to net sales. Contribution to the operating result of the Group was EUR 14 million. If the acquisition had occurred on 1 January 2015, management estimates that consolidated net sales would have been EUR 5,197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2015.</t>
  </si>
  <si>
    <t>The following tables summarise the consideration paid for MSI, the cash flow from the acquisition, and the amounts of the assets acquired and liabilities assumed recognised at the acquisition date.</t>
  </si>
  <si>
    <t>On 30 June 2016, Wärtsilä sold its majority interest in Wärtsilä Ship Design Serbia doo to the operative management of the company. The consideration received and the impact on net profit for the financial period were not significant.</t>
  </si>
  <si>
    <t>On 31 October 2016, Wärtsilä divested its power drives business to Finland-based The Switch. The consideration paid and the impact on net profit for the financial period were not significant.</t>
  </si>
  <si>
    <t>Revenue from long-term construction contracts and long-term operating and maintenance agreements is recognised in accordance with the percentage of completion method. The percentage of completion is usually based on the ratio of costs incurred to total estimated costs to date for long-term construction contracts. In some gas solution projects where the key value drivers are engineering, procurement and project management, and where the manufacturing is outsourced, the percentage of completion is assessed with reference to surveys of work performed. For long-term operating and maintenance agreements the percentage of completion is calculated on the basis of the proportion of the contracted services performed.</t>
  </si>
  <si>
    <t>The recoverable amounts from the CGUs are determined based on value-in-use calculations. The calculations are made on a discounted cash flow method basis, derived from the order book and five-year cash flow projections from management approved strategic plans. The estimated cash flows of CGUs are based on utilisation of the existing property, plant and equipment in their current condition with normal maintenance capital expenditure, excluding any potential future acquisitions. Cash flows beyond the five-year period are calculated using the terminal value method. The terminal growth rate used in projections is based on management’s assessment on conservative long-term growth. The terminal growth rate used is 2%.</t>
  </si>
  <si>
    <t>* Includes payroll related tax receivables of EUR 11 million (8) in Brazil, which cannot be utilised within a year, and for comparison period 2015 also a receivable of EUR 21 million from the disposal of the two-stroke engine business.</t>
  </si>
  <si>
    <t>Wärtsilä has defined benefit plans for its employees mainly in Europe and Asia. The major plans are located in Switzerland, Germany, Great Britain and Sweden. The Swiss defined benefit plan accounts for 31% of the Group's total defined benefit obligations and 52% of the plans' assets. Most of the plans provide a lifetime pension to the members at the normal retirement age but there are also plans, which provide a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</si>
  <si>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Changes in demographic assumptions</t>
  </si>
  <si>
    <t>On 31 December 2016, the weighted average duration of the defined benefit obligation was 12 years. The Group expects to contribute EUR 8 million to the plans during the next financial period.</t>
  </si>
  <si>
    <t>After the balance sheet date, the Board of Directors proposed that a dividend of EUR 1.30 per share be paid for the financial period 2016, total dividend payable being EUR 256 million. The remaining part of the retained profits will be carried further in the unrestricted equity. For the profit for the financial period 2015, a dividend of EUR 1.20 per share was distributed, totalling EUR 237 million, and the rest of the retained profits were carried further in the unrestricted equity.</t>
  </si>
  <si>
    <t>Normally all of the Groups' derivatives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</si>
  <si>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The instruments, their nominal values, and currency distribution used to hedge the Group’s foreign exchange exposures are listed in Note 27. Derivative financial instruments.</t>
  </si>
  <si>
    <t>IFRS hedge accounting has been applied to EUR 1,468 million (1,837) currency forwards. A 10% change in the exhange rates would cause from these currency forwards an approximately EUR 109 million (147) net of tax impact on the equity. In 2016, EUR -16 million (-23) fair value adjustments related to cash flow hedges were recognised in equity. EUR -58 million (-21) of the fair value adjustments were transferred from equity to the statement of income as net sales or operating expenses during 2016. In 2016, the result from ineffective portion of the cash flow hedges was EUR -8 million (-1), which was booked in financial items and specified in Note 10. Financial income and expenses.</t>
  </si>
  <si>
    <t>Wärtsilä spreads its interest rate risk exposure by taking both fixed and floating rate loans. The share of floating rate loans as a proportion of the total debt can vary between 30–70%. At the end of 2016, the fixed rate portion of total loans was 69% (58) after adjustment for interest rate derivatives. A one percentage point change in the interest level would cause a EUR 2 million (3) change in the following year’s interest expenses of the debt portfolio, including derivatives.</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</si>
  <si>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the Group Treasury, and Wärtsilä does not expect any future defaults from the placements.</t>
  </si>
  <si>
    <t xml:space="preserve">Other costs                                                            </t>
  </si>
  <si>
    <t>* In 2016, the result from the ineffective portion of cash flow hedges related to cancelled orders, EUR -8 million (-1) and exchange rate differences from unhedged internal loans, EUR 14 million (-15) were included in exchange rate differences in the consolidated statement of income.</t>
  </si>
  <si>
    <t>The President and CEO is entitled to retire on reaching 63 years of age. The members of the Board of Management are entitled to retire on reaching the statutory retirement age. One member of the Board of Management is entitled to retire earlier, on reaching 60 years of age. The Group has no loan receivables from the executive management or the Board of Directors. No pledges or other commitments have been given on behalf of management or shareholders.</t>
  </si>
  <si>
    <t>The bonus payment for bonus schemes is based on the share price development during a three-year period. The 2013 bonus scheme comprises 1,755,000 bonus rights, the 2014 bonus scheme 2,076,000 bonus rights and the 2015 bonus scheme 1,962,000 bonus rights. For the bonus scheme 2013 the basis of a share price is EUR 37.05, for the bonus scheme 2014 EUR 44.25 and for the bonus scheme 2015 EUR 47.47. The 2013 bonus scheme takes into account 50% of dividends paid, and the paid bonus cannot exceed EUR 10.00 per bonus right. The 2014 and 2015 bonus schemes take into account 100% of dividends paid, and the paid bonus cannot exceed EUR 10.60 per bonus right in the 2014 bonus scheme or EUR 13.84 in the 2015 bonus scheme.</t>
  </si>
  <si>
    <t>At the year end, the Group had cash and cash equivalents totalling EUR 472 million (334) as well as EUR 640 million (679) non-utilised committed credit facilities. On 31 December 2016, Commercial Paper Programme was not utilised. On 31 December 2015, utilisation amounted to EUR 130 million. Wärtsilä minimises its refinancing risk by having a balanced and sufficiently long loan portfolio.</t>
  </si>
  <si>
    <t>72.8***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</si>
</sst>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7">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auto="1"/>
      </top>
      <bottom style="thin">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89">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6"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2"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6" applyNumberFormat="0" applyFont="0" applyFill="0" applyAlignment="0" applyProtection="0">
      <alignment horizontal="left"/>
    </xf>
    <xf numFmtId="0" fontId="1" fillId="0" borderId="0"/>
    <xf numFmtId="173" fontId="1" fillId="0" borderId="0"/>
    <xf numFmtId="0" fontId="3" fillId="36" borderId="0" applyNumberFormat="0" applyFont="0" applyFill="0" applyBorder="0" applyAlignment="0" applyProtection="0"/>
    <xf numFmtId="0" fontId="7" fillId="0" borderId="0" applyNumberFormat="0" applyFont="0" applyFill="0" applyBorder="0" applyAlignment="0" applyProtection="0">
      <alignment wrapText="1"/>
    </xf>
    <xf numFmtId="0" fontId="7" fillId="36" borderId="0" applyNumberFormat="0" applyFont="0" applyFill="0" applyBorder="0" applyAlignment="0" applyProtection="0"/>
    <xf numFmtId="0" fontId="7" fillId="36" borderId="0" applyNumberFormat="0" applyFont="0" applyFill="0" applyBorder="0" applyAlignment="0" applyProtection="0"/>
  </cellStyleXfs>
  <cellXfs count="1257">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7" fillId="36" borderId="26" xfId="3" applyNumberFormat="1" applyFont="1" applyFill="1" applyBorder="1" applyAlignment="1">
      <alignment horizontal="left" wrapText="1"/>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Border="1" applyAlignment="1">
      <alignment horizontal="left"/>
    </xf>
    <xf numFmtId="3" fontId="33" fillId="36" borderId="0" xfId="3" applyNumberFormat="1" applyFont="1" applyFill="1" applyBorder="1" applyAlignment="1">
      <alignment horizontal="right"/>
    </xf>
    <xf numFmtId="1" fontId="33" fillId="36" borderId="0" xfId="3" applyNumberFormat="1" applyFont="1" applyFill="1" applyBorder="1" applyAlignment="1">
      <alignment horizontal="righ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33" fillId="36" borderId="0" xfId="3"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0" fontId="7" fillId="36" borderId="0" xfId="2" applyNumberFormat="1" applyFont="1" applyFill="1" applyAlignment="1">
      <alignment horizontal="left"/>
    </xf>
    <xf numFmtId="0" fontId="7" fillId="36" borderId="0" xfId="2" applyNumberFormat="1" applyFont="1" applyFill="1" applyAlignment="1">
      <alignment horizontal="right"/>
    </xf>
    <xf numFmtId="49" fontId="7" fillId="36" borderId="0" xfId="0" applyNumberFormat="1" applyFont="1" applyFill="1" applyAlignment="1">
      <alignment horizontal="left"/>
    </xf>
    <xf numFmtId="0" fontId="7" fillId="36" borderId="0" xfId="0" applyNumberFormat="1" applyFont="1" applyFill="1" applyAlignment="1">
      <alignment wrapText="1"/>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0" fillId="36" borderId="0" xfId="0" applyFill="1" applyBorder="1"/>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0" fontId="7" fillId="36" borderId="0" xfId="0" applyFont="1" applyFill="1" applyBorder="1"/>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30" xfId="0" applyNumberFormat="1" applyFont="1" applyFill="1" applyBorder="1" applyAlignment="1">
      <alignment horizontal="left"/>
    </xf>
    <xf numFmtId="0" fontId="7" fillId="36" borderId="30"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169" fontId="7" fillId="36" borderId="0" xfId="0" applyNumberFormat="1" applyFont="1" applyFill="1" applyAlignment="1">
      <alignment horizontal="right"/>
    </xf>
    <xf numFmtId="3" fontId="10" fillId="36" borderId="0" xfId="1" applyNumberFormat="1" applyFill="1" applyBorder="1" applyAlignment="1" applyProtection="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2" fontId="8" fillId="36" borderId="0" xfId="0" applyNumberFormat="1" applyFont="1" applyFill="1" applyBorder="1" applyAlignment="1">
      <alignment horizontal="left"/>
    </xf>
    <xf numFmtId="171" fontId="39" fillId="36" borderId="0" xfId="3" applyNumberFormat="1" applyFont="1" applyFill="1" applyBorder="1" applyAlignment="1">
      <alignment horizontal="right"/>
    </xf>
    <xf numFmtId="170" fontId="40" fillId="36" borderId="0" xfId="3" applyNumberFormat="1" applyFont="1" applyFill="1" applyBorder="1" applyAlignment="1">
      <alignment horizontal="right" wrapText="1"/>
    </xf>
    <xf numFmtId="171" fontId="33" fillId="36" borderId="0" xfId="3" applyNumberFormat="1" applyFont="1" applyFill="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3" fontId="0" fillId="36" borderId="0" xfId="0" applyNumberFormat="1" applyFill="1"/>
    <xf numFmtId="0" fontId="40" fillId="36" borderId="0" xfId="3" applyNumberFormat="1" applyFont="1" applyFill="1" applyBorder="1" applyAlignment="1">
      <alignment horizontal="left"/>
    </xf>
    <xf numFmtId="0" fontId="43" fillId="36" borderId="0" xfId="3" applyNumberFormat="1" applyFont="1" applyFill="1" applyBorder="1" applyAlignment="1">
      <alignment horizontal="left"/>
    </xf>
    <xf numFmtId="0" fontId="39" fillId="36" borderId="0" xfId="3" applyNumberFormat="1" applyFont="1" applyFill="1" applyAlignment="1">
      <alignment horizontal="right"/>
    </xf>
    <xf numFmtId="4" fontId="33" fillId="36" borderId="0" xfId="3" applyNumberFormat="1" applyFont="1" applyFill="1" applyAlignment="1">
      <alignment horizontal="righ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2" xfId="74" applyNumberFormat="1" applyFont="1" applyFill="1" applyBorder="1" applyAlignment="1">
      <alignment horizontal="right" wrapText="1"/>
    </xf>
    <xf numFmtId="0" fontId="7" fillId="36" borderId="32"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49" fontId="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3" fontId="7" fillId="36" borderId="0" xfId="4" applyNumberFormat="1" applyFont="1" applyFill="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7" fillId="36" borderId="0" xfId="4" applyNumberFormat="1" applyFont="1" applyFill="1" applyBorder="1" applyAlignment="1">
      <alignment horizontal="left"/>
    </xf>
    <xf numFmtId="49" fontId="8" fillId="36" borderId="32" xfId="74" applyNumberFormat="1" applyFont="1" applyFill="1" applyBorder="1" applyAlignment="1">
      <alignment horizontal="left"/>
    </xf>
    <xf numFmtId="49" fontId="8" fillId="36" borderId="32" xfId="74" applyNumberFormat="1" applyFont="1" applyFill="1" applyBorder="1" applyAlignment="1">
      <alignment horizontal="right" wrapText="1"/>
    </xf>
    <xf numFmtId="49" fontId="8" fillId="36" borderId="32" xfId="74" applyNumberFormat="1" applyFont="1" applyFill="1" applyBorder="1" applyAlignment="1">
      <alignment horizontal="right" vertical="top" wrapText="1"/>
    </xf>
    <xf numFmtId="0" fontId="8" fillId="36" borderId="32" xfId="74" applyNumberFormat="1" applyFont="1" applyFill="1" applyBorder="1" applyAlignment="1">
      <alignment horizontal="right" wrapText="1"/>
    </xf>
    <xf numFmtId="0" fontId="8" fillId="36" borderId="32" xfId="74" applyNumberFormat="1" applyFont="1" applyFill="1" applyBorder="1" applyAlignment="1">
      <alignment horizontal="left"/>
    </xf>
    <xf numFmtId="1" fontId="8" fillId="36" borderId="32"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69" applyNumberFormat="1" applyFont="1" applyFill="1" applyBorder="1" applyAlignment="1">
      <alignment horizontal="right"/>
    </xf>
    <xf numFmtId="0" fontId="8" fillId="36" borderId="0" xfId="0"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0" fontId="54" fillId="36" borderId="0" xfId="0" applyNumberFormat="1" applyFont="1" applyFill="1" applyAlignment="1">
      <alignment horizontal="lef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2"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3" fontId="7" fillId="36" borderId="0" xfId="0" applyNumberFormat="1" applyFont="1" applyFill="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164" fontId="7" fillId="36" borderId="0" xfId="4" applyNumberFormat="1" applyFont="1" applyFill="1" applyAlignment="1">
      <alignment horizontal="right"/>
    </xf>
    <xf numFmtId="3" fontId="8" fillId="36" borderId="0" xfId="63" applyNumberFormat="1" applyFont="1" applyFill="1" applyBorder="1" applyAlignment="1">
      <alignment horizontal="right"/>
    </xf>
    <xf numFmtId="0" fontId="7" fillId="36" borderId="0" xfId="0" applyFont="1" applyFill="1" applyAlignment="1">
      <alignment horizontal="left"/>
    </xf>
    <xf numFmtId="49" fontId="7" fillId="36" borderId="0" xfId="4" applyNumberFormat="1" applyFont="1" applyFill="1" applyBorder="1" applyAlignment="1">
      <alignment horizontal="left"/>
    </xf>
    <xf numFmtId="0" fontId="8" fillId="36" borderId="32" xfId="74" applyNumberFormat="1" applyFont="1" applyFill="1" applyBorder="1" applyAlignment="1">
      <alignment horizontal="right"/>
    </xf>
    <xf numFmtId="0" fontId="0" fillId="36" borderId="32" xfId="74" applyNumberFormat="1" applyFont="1" applyFill="1" applyBorder="1" applyAlignment="1">
      <alignment horizontal="left"/>
    </xf>
    <xf numFmtId="49" fontId="7" fillId="36" borderId="26" xfId="4" applyNumberFormat="1" applyFont="1" applyFill="1" applyBorder="1" applyAlignment="1">
      <alignment horizontal="left"/>
    </xf>
    <xf numFmtId="3" fontId="7" fillId="36" borderId="26" xfId="4" applyNumberFormat="1" applyFont="1" applyFill="1" applyBorder="1" applyAlignment="1">
      <alignment horizontal="righ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49" fontId="39" fillId="36" borderId="0" xfId="4" applyNumberFormat="1" applyFont="1" applyFill="1" applyAlignment="1">
      <alignment horizontal="left" wrapText="1"/>
    </xf>
    <xf numFmtId="1" fontId="40" fillId="36" borderId="0" xfId="4" quotePrefix="1" applyNumberFormat="1" applyFont="1" applyFill="1" applyBorder="1" applyAlignment="1">
      <alignment horizontal="right"/>
    </xf>
    <xf numFmtId="1" fontId="39" fillId="36" borderId="0" xfId="4" quotePrefix="1" applyNumberFormat="1" applyFont="1" applyFill="1" applyBorder="1" applyAlignment="1">
      <alignment horizontal="righ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0" fontId="32" fillId="36" borderId="0" xfId="3" applyFill="1"/>
    <xf numFmtId="168" fontId="7" fillId="36" borderId="0" xfId="4" applyNumberFormat="1" applyFont="1" applyFill="1" applyAlignment="1">
      <alignment horizontal="right"/>
    </xf>
    <xf numFmtId="0" fontId="7" fillId="36" borderId="32" xfId="74" applyNumberFormat="1" applyFont="1" applyFill="1" applyBorder="1" applyAlignment="1">
      <alignment horizontal="right"/>
    </xf>
    <xf numFmtId="1" fontId="8" fillId="36" borderId="32"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Font="1" applyFill="1" applyBorder="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6" fillId="36" borderId="0" xfId="69" applyNumberFormat="1" applyFont="1" applyFill="1" applyBorder="1" applyAlignment="1">
      <alignment horizontal="right"/>
    </xf>
    <xf numFmtId="165" fontId="7" fillId="36" borderId="0" xfId="4" applyNumberFormat="1" applyFont="1" applyFill="1" applyBorder="1" applyAlignment="1">
      <alignment horizontal="right"/>
    </xf>
    <xf numFmtId="164" fontId="7" fillId="36" borderId="0" xfId="4" applyNumberFormat="1" applyFont="1" applyFill="1" applyBorder="1" applyAlignment="1">
      <alignment horizontal="right"/>
    </xf>
    <xf numFmtId="49" fontId="8" fillId="36" borderId="0" xfId="4" applyNumberFormat="1" applyFont="1" applyFill="1" applyBorder="1" applyAlignment="1">
      <alignment horizontal="lef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30" fillId="36" borderId="0" xfId="4" applyNumberFormat="1" applyFont="1" applyFill="1" applyBorder="1" applyAlignment="1">
      <alignment horizontal="left"/>
    </xf>
    <xf numFmtId="49" fontId="36" fillId="36" borderId="0" xfId="4" applyNumberFormat="1" applyFont="1" applyFill="1" applyBorder="1" applyAlignment="1">
      <alignment horizontal="left"/>
    </xf>
    <xf numFmtId="0" fontId="36" fillId="36" borderId="0" xfId="4" applyFont="1" applyFill="1" applyBorder="1" applyAlignment="1">
      <alignment horizontal="right"/>
    </xf>
    <xf numFmtId="165" fontId="36" fillId="36" borderId="0" xfId="4" applyNumberFormat="1" applyFont="1" applyFill="1" applyBorder="1" applyAlignment="1">
      <alignment horizontal="right"/>
    </xf>
    <xf numFmtId="164" fontId="36" fillId="36" borderId="0" xfId="4" applyNumberFormat="1" applyFont="1" applyFill="1" applyBorder="1" applyAlignment="1">
      <alignment horizontal="right"/>
    </xf>
    <xf numFmtId="0" fontId="50" fillId="36" borderId="0" xfId="0" applyNumberFormat="1" applyFont="1" applyFill="1" applyAlignment="1">
      <alignment horizontal="left"/>
    </xf>
    <xf numFmtId="0" fontId="7" fillId="36" borderId="0" xfId="4" applyNumberFormat="1" applyFont="1" applyFill="1" applyBorder="1" applyAlignment="1">
      <alignment horizontal="right" wrapText="1"/>
    </xf>
    <xf numFmtId="0" fontId="0" fillId="36" borderId="0" xfId="63" applyNumberFormat="1" applyFont="1" applyFill="1" applyAlignment="1"/>
    <xf numFmtId="0" fontId="7" fillId="36" borderId="32"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6" xfId="74" applyNumberFormat="1" applyFont="1" applyFill="1" applyBorder="1" applyAlignment="1">
      <alignment horizontal="left"/>
    </xf>
    <xf numFmtId="49" fontId="8" fillId="36" borderId="36"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168" fontId="7" fillId="36" borderId="0" xfId="0" applyNumberFormat="1" applyFont="1" applyFill="1" applyAlignment="1">
      <alignment horizontal="right"/>
    </xf>
    <xf numFmtId="49" fontId="8" fillId="36" borderId="36" xfId="74" applyNumberFormat="1" applyFont="1" applyFill="1" applyBorder="1" applyAlignment="1">
      <alignment horizontal="right"/>
    </xf>
    <xf numFmtId="49" fontId="36" fillId="36" borderId="0" xfId="4" applyNumberFormat="1" applyFont="1" applyFill="1" applyAlignment="1">
      <alignment horizontal="left"/>
    </xf>
    <xf numFmtId="0" fontId="36" fillId="36" borderId="0" xfId="4" applyFont="1" applyFill="1" applyAlignment="1">
      <alignment horizontal="right"/>
    </xf>
    <xf numFmtId="1" fontId="8" fillId="36" borderId="36"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6"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35" xfId="4" applyNumberFormat="1" applyFont="1" applyFill="1" applyBorder="1" applyAlignment="1">
      <alignment horizontal="left"/>
    </xf>
    <xf numFmtId="0" fontId="8" fillId="36" borderId="0" xfId="68" applyNumberFormat="1" applyFont="1" applyFill="1" applyBorder="1" applyAlignment="1">
      <alignment horizontal="right"/>
    </xf>
    <xf numFmtId="3" fontId="8" fillId="36" borderId="0" xfId="0" applyNumberFormat="1" applyFont="1" applyFill="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7" fillId="36" borderId="0" xfId="0" applyFont="1" applyFill="1" applyAlignment="1"/>
    <xf numFmtId="0" fontId="0" fillId="36" borderId="0" xfId="0" applyFill="1" applyAlignment="1">
      <alignment horizontal="right"/>
    </xf>
    <xf numFmtId="172" fontId="8" fillId="36" borderId="0" xfId="3" applyNumberFormat="1" applyFont="1" applyFill="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7" fillId="36" borderId="0" xfId="4" applyNumberFormat="1" applyFont="1" applyFill="1" applyBorder="1" applyAlignment="1">
      <alignment horizontal="left" wrapText="1"/>
    </xf>
    <xf numFmtId="0" fontId="7" fillId="36" borderId="0" xfId="4" applyNumberFormat="1" applyFont="1" applyFill="1" applyBorder="1" applyAlignment="1">
      <alignment horizontal="left" wrapText="1"/>
    </xf>
    <xf numFmtId="164" fontId="7" fillId="36" borderId="26" xfId="4" applyNumberFormat="1" applyFont="1" applyFill="1" applyBorder="1" applyAlignment="1">
      <alignment horizontal="right"/>
    </xf>
    <xf numFmtId="0" fontId="0" fillId="36" borderId="0" xfId="0" applyFont="1" applyFill="1"/>
    <xf numFmtId="0" fontId="58" fillId="36" borderId="0" xfId="1" applyNumberFormat="1" applyFont="1" applyFill="1" applyAlignment="1" applyProtection="1">
      <alignment horizontal="right"/>
    </xf>
    <xf numFmtId="49" fontId="7" fillId="36" borderId="35" xfId="4"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0" xfId="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2" xfId="79" applyNumberFormat="1" applyFont="1" applyFill="1" applyBorder="1" applyAlignment="1">
      <alignment horizontal="left"/>
    </xf>
    <xf numFmtId="0" fontId="37" fillId="36" borderId="32" xfId="79" applyNumberFormat="1" applyFont="1" applyFill="1" applyBorder="1" applyAlignment="1">
      <alignment horizontal="right"/>
    </xf>
    <xf numFmtId="3" fontId="7" fillId="36" borderId="32" xfId="79" applyNumberFormat="1" applyFont="1" applyFill="1" applyBorder="1" applyAlignment="1">
      <alignment horizontal="right"/>
    </xf>
    <xf numFmtId="3" fontId="59" fillId="36" borderId="33" xfId="78" applyNumberFormat="1" applyFont="1" applyFill="1" applyBorder="1" applyAlignment="1">
      <alignment horizontal="right"/>
    </xf>
    <xf numFmtId="3" fontId="59" fillId="36" borderId="27" xfId="78" applyNumberFormat="1" applyFont="1" applyFill="1" applyBorder="1" applyAlignment="1">
      <alignment horizontal="right"/>
    </xf>
    <xf numFmtId="49" fontId="7" fillId="36" borderId="32"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4" xfId="78" quotePrefix="1" applyNumberFormat="1" applyFont="1" applyFill="1" applyBorder="1" applyAlignment="1">
      <alignment horizontal="right"/>
    </xf>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3" fontId="7" fillId="36" borderId="32" xfId="79" quotePrefix="1" applyNumberFormat="1" applyFont="1" applyFill="1" applyBorder="1" applyAlignment="1">
      <alignment horizontal="right"/>
    </xf>
    <xf numFmtId="0" fontId="7" fillId="36" borderId="32" xfId="74" applyNumberFormat="1" applyFont="1" applyFill="1" applyBorder="1" applyAlignment="1">
      <alignment horizontal="lef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68" applyNumberFormat="1" applyFont="1" applyFill="1" applyBorder="1" applyAlignment="1"/>
    <xf numFmtId="49" fontId="7" fillId="36" borderId="0" xfId="68" applyNumberFormat="1" applyFont="1" applyFill="1" applyBorder="1" applyAlignment="1"/>
    <xf numFmtId="0" fontId="7" fillId="36" borderId="0" xfId="68" applyNumberFormat="1" applyFont="1" applyFill="1" applyBorder="1" applyAlignment="1">
      <alignment wrapText="1"/>
    </xf>
    <xf numFmtId="0" fontId="7" fillId="36" borderId="0" xfId="72" applyNumberFormat="1" applyFont="1" applyFill="1" applyAlignment="1">
      <alignment wrapText="1"/>
    </xf>
    <xf numFmtId="0" fontId="30" fillId="36" borderId="0" xfId="72" applyNumberFormat="1" applyFont="1" applyFill="1" applyAlignment="1">
      <alignment horizontal="left"/>
    </xf>
    <xf numFmtId="0" fontId="0" fillId="36" borderId="32" xfId="79" applyNumberFormat="1" applyFont="1" applyFill="1" applyBorder="1" applyAlignment="1"/>
    <xf numFmtId="3" fontId="7" fillId="36" borderId="34"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4"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2"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0" fontId="7" fillId="36" borderId="2" xfId="74" applyNumberFormat="1" applyFont="1" applyFill="1" applyBorder="1" applyAlignment="1">
      <alignment horizontal="righ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4" xfId="78" applyNumberFormat="1" applyFont="1" applyFill="1" applyBorder="1" applyAlignment="1">
      <alignment horizontal="right"/>
    </xf>
    <xf numFmtId="0" fontId="7" fillId="36" borderId="31" xfId="78" applyNumberFormat="1" applyFont="1" applyFill="1" applyBorder="1" applyAlignment="1">
      <alignment horizontal="right"/>
    </xf>
    <xf numFmtId="3" fontId="7" fillId="36" borderId="31" xfId="78" applyNumberFormat="1" applyFont="1" applyFill="1" applyBorder="1" applyAlignment="1">
      <alignment horizontal="right"/>
    </xf>
    <xf numFmtId="49" fontId="7" fillId="36" borderId="1" xfId="78" applyNumberFormat="1" applyFont="1" applyFill="1" applyAlignment="1">
      <alignment horizontal="left"/>
    </xf>
    <xf numFmtId="1" fontId="8" fillId="36" borderId="27" xfId="78" applyNumberFormat="1" applyFont="1" applyFill="1" applyBorder="1" applyAlignment="1">
      <alignment horizontal="right"/>
    </xf>
    <xf numFmtId="4" fontId="7" fillId="36" borderId="27" xfId="78" applyNumberFormat="1" applyFont="1" applyFill="1" applyBorder="1" applyAlignment="1">
      <alignment horizontal="righ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0" fontId="7" fillId="36" borderId="36" xfId="79" applyNumberFormat="1" applyFont="1" applyFill="1" applyBorder="1" applyAlignment="1">
      <alignment horizontal="right"/>
    </xf>
    <xf numFmtId="3" fontId="7" fillId="36" borderId="36"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6" xfId="79" applyFont="1" applyFill="1" applyBorder="1" applyAlignment="1"/>
    <xf numFmtId="0" fontId="8" fillId="36" borderId="0" xfId="77" applyNumberFormat="1" applyFont="1" applyFill="1" applyBorder="1" applyAlignment="1">
      <alignment horizontal="right"/>
    </xf>
    <xf numFmtId="0" fontId="8" fillId="36" borderId="27" xfId="78" applyNumberFormat="1" applyFont="1" applyFill="1" applyBorder="1" applyAlignment="1">
      <alignment horizontal="left" wrapText="1"/>
    </xf>
    <xf numFmtId="0" fontId="33" fillId="36" borderId="1" xfId="78" applyNumberFormat="1" applyFont="1" applyFill="1" applyBorder="1" applyAlignment="1"/>
    <xf numFmtId="0" fontId="33" fillId="36" borderId="1" xfId="78" applyNumberFormat="1" applyFont="1" applyFill="1" applyAlignment="1"/>
    <xf numFmtId="0" fontId="33" fillId="36" borderId="1" xfId="78" applyNumberFormat="1" applyFont="1" applyFill="1" applyBorder="1" applyAlignment="1">
      <alignment horizontal="left"/>
    </xf>
    <xf numFmtId="0" fontId="33" fillId="36" borderId="16" xfId="79" applyNumberFormat="1" applyFont="1" applyFill="1" applyBorder="1" applyAlignment="1"/>
    <xf numFmtId="0" fontId="7" fillId="36" borderId="16" xfId="79" applyNumberFormat="1" applyFont="1" applyFill="1" applyBorder="1" applyAlignment="1">
      <alignment horizontal="left" wrapText="1"/>
    </xf>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1"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1"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4" xfId="78" applyNumberFormat="1" applyFont="1" applyFill="1" applyBorder="1" applyAlignment="1">
      <alignment horizontal="left"/>
    </xf>
    <xf numFmtId="0" fontId="58" fillId="36" borderId="34" xfId="78" applyNumberFormat="1" applyFont="1" applyFill="1" applyBorder="1" applyAlignment="1" applyProtection="1">
      <alignment horizontal="righ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1" xfId="78" applyNumberFormat="1" applyFont="1" applyFill="1" applyBorder="1" applyAlignment="1" applyProtection="1">
      <alignment horizontal="right"/>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3" fontId="7" fillId="36" borderId="31"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2" xfId="79" applyNumberFormat="1" applyFont="1" applyFill="1" applyBorder="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74" applyNumberFormat="1" applyFont="1" applyFill="1" applyAlignment="1">
      <alignment horizontal="left"/>
    </xf>
    <xf numFmtId="1" fontId="8" fillId="36" borderId="36" xfId="74" quotePrefix="1" applyNumberFormat="1" applyFont="1" applyFill="1" applyAlignment="1">
      <alignment horizontal="right"/>
    </xf>
    <xf numFmtId="3" fontId="7" fillId="36" borderId="36" xfId="82" applyNumberFormat="1" applyFont="1" applyFill="1" applyAlignment="1">
      <alignment horizontal="right"/>
    </xf>
    <xf numFmtId="0" fontId="3" fillId="36" borderId="36" xfId="82" applyNumberFormat="1" applyFont="1" applyFill="1" applyAlignment="1"/>
    <xf numFmtId="49" fontId="8" fillId="36" borderId="36" xfId="82" applyNumberFormat="1" applyFont="1" applyFill="1" applyAlignment="1">
      <alignment horizontal="left"/>
    </xf>
    <xf numFmtId="0" fontId="58" fillId="36" borderId="36" xfId="82" applyNumberFormat="1" applyFont="1" applyFill="1" applyAlignment="1" applyProtection="1">
      <alignment horizontal="right"/>
    </xf>
    <xf numFmtId="0" fontId="0" fillId="36" borderId="36" xfId="82" applyNumberFormat="1" applyFont="1" applyFill="1" applyAlignment="1"/>
    <xf numFmtId="3" fontId="58" fillId="36" borderId="36" xfId="82" applyNumberFormat="1" applyFont="1" applyFill="1" applyAlignment="1" applyProtection="1">
      <alignment horizontal="right"/>
    </xf>
    <xf numFmtId="49" fontId="8" fillId="36" borderId="36" xfId="82" applyNumberFormat="1" applyFont="1" applyFill="1" applyAlignment="1">
      <alignment horizontal="left" wrapText="1"/>
    </xf>
    <xf numFmtId="3" fontId="8" fillId="36" borderId="36" xfId="82" applyNumberFormat="1" applyFont="1" applyFill="1" applyAlignment="1">
      <alignment horizontal="right"/>
    </xf>
    <xf numFmtId="49" fontId="7" fillId="36" borderId="36"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49" fontId="8" fillId="36" borderId="36" xfId="82" applyNumberFormat="1" applyFont="1" applyFill="1" applyAlignment="1">
      <alignment horizontal="left" wrapText="1"/>
    </xf>
    <xf numFmtId="0" fontId="8" fillId="36" borderId="36" xfId="82" applyNumberFormat="1" applyFont="1" applyFill="1" applyAlignment="1">
      <alignment horizontal="left"/>
    </xf>
    <xf numFmtId="49" fontId="8" fillId="36" borderId="36" xfId="82" applyNumberFormat="1" applyFont="1" applyFill="1" applyAlignment="1">
      <alignment horizontal="right" wrapText="1"/>
    </xf>
    <xf numFmtId="3" fontId="7" fillId="36" borderId="36" xfId="82" applyNumberFormat="1" applyFont="1" applyFill="1" applyAlignment="1">
      <alignment horizontal="right" wrapText="1"/>
    </xf>
    <xf numFmtId="3" fontId="59" fillId="36" borderId="36" xfId="82" applyNumberFormat="1" applyFont="1" applyFill="1" applyAlignment="1">
      <alignment horizontal="right"/>
    </xf>
    <xf numFmtId="0" fontId="7" fillId="36" borderId="0" xfId="72" applyNumberFormat="1" applyFont="1" applyFill="1" applyAlignment="1"/>
    <xf numFmtId="49" fontId="7" fillId="36" borderId="36" xfId="82" applyNumberFormat="1" applyFont="1" applyFill="1" applyAlignment="1">
      <alignment horizontal="right"/>
    </xf>
    <xf numFmtId="3" fontId="7" fillId="36" borderId="36" xfId="79" applyNumberFormat="1" applyFont="1" applyFill="1" applyBorder="1" applyAlignment="1">
      <alignment horizontal="right" wrapText="1"/>
    </xf>
    <xf numFmtId="0" fontId="7" fillId="36" borderId="36" xfId="82" applyNumberFormat="1" applyFont="1" applyFill="1" applyAlignment="1">
      <alignment horizontal="right"/>
    </xf>
    <xf numFmtId="49" fontId="7" fillId="36" borderId="36" xfId="79" applyNumberFormat="1" applyFont="1" applyFill="1" applyBorder="1" applyAlignment="1">
      <alignment horizontal="left"/>
    </xf>
    <xf numFmtId="4" fontId="7" fillId="36" borderId="1" xfId="78" applyNumberFormat="1" applyFont="1" applyFill="1" applyAlignment="1">
      <alignment horizontal="right"/>
    </xf>
    <xf numFmtId="49" fontId="7" fillId="36" borderId="36" xfId="74" applyNumberFormat="1" applyFont="1" applyFill="1" applyAlignment="1">
      <alignment horizontal="left" wrapText="1"/>
    </xf>
    <xf numFmtId="1" fontId="8" fillId="36" borderId="36"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1" fontId="8" fillId="36" borderId="0" xfId="77" applyNumberFormat="1" applyFont="1" applyFill="1" applyAlignment="1">
      <alignment horizontal="left"/>
    </xf>
    <xf numFmtId="0" fontId="7" fillId="36" borderId="36" xfId="79" applyNumberFormat="1" applyFont="1" applyFill="1" applyBorder="1" applyAlignment="1">
      <alignment horizontal="left"/>
    </xf>
    <xf numFmtId="0" fontId="0" fillId="36" borderId="1" xfId="78" applyNumberFormat="1" applyFont="1" applyFill="1" applyAlignment="1"/>
    <xf numFmtId="0" fontId="8" fillId="36" borderId="36"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6"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6"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6" xfId="79" applyNumberFormat="1" applyFont="1" applyFill="1" applyBorder="1" applyAlignment="1">
      <alignment horizontal="left"/>
    </xf>
    <xf numFmtId="1" fontId="8" fillId="36" borderId="36" xfId="79" applyNumberFormat="1" applyFont="1" applyFill="1" applyBorder="1" applyAlignment="1">
      <alignment horizontal="right"/>
    </xf>
    <xf numFmtId="1" fontId="7" fillId="36" borderId="36" xfId="79" applyNumberFormat="1" applyFont="1" applyFill="1" applyBorder="1" applyAlignment="1">
      <alignment horizontal="right"/>
    </xf>
    <xf numFmtId="49" fontId="0" fillId="36" borderId="36" xfId="82" applyNumberFormat="1" applyFont="1" applyFill="1" applyAlignment="1">
      <alignment horizontal="left"/>
    </xf>
    <xf numFmtId="2" fontId="8" fillId="36" borderId="36"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0" fontId="7" fillId="36" borderId="1" xfId="78" applyNumberFormat="1" applyFont="1" applyFill="1" applyAlignment="1" applyProtection="1">
      <alignment horizontal="right"/>
    </xf>
    <xf numFmtId="0" fontId="7" fillId="36" borderId="36" xfId="79" applyFont="1" applyFill="1" applyBorder="1" applyAlignment="1">
      <alignment horizontal="right"/>
    </xf>
    <xf numFmtId="3" fontId="7" fillId="36" borderId="36" xfId="79" applyNumberFormat="1" applyFont="1" applyFill="1" applyBorder="1" applyAlignment="1" applyProtection="1">
      <alignment horizontal="right"/>
    </xf>
    <xf numFmtId="0" fontId="7" fillId="36" borderId="36" xfId="79" applyNumberFormat="1" applyFont="1" applyFill="1" applyBorder="1" applyAlignment="1"/>
    <xf numFmtId="49" fontId="8" fillId="36" borderId="36"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6"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7" fillId="36" borderId="36" xfId="74" applyNumberFormat="1" applyFont="1" applyFill="1" applyAlignment="1"/>
    <xf numFmtId="0" fontId="7" fillId="36" borderId="36" xfId="74" applyNumberFormat="1" applyFont="1" applyFill="1" applyAlignment="1">
      <alignment horizontal="left"/>
    </xf>
    <xf numFmtId="0" fontId="7" fillId="36" borderId="36" xfId="74" applyNumberFormat="1" applyFont="1" applyFill="1" applyAlignment="1">
      <alignment horizontal="right"/>
    </xf>
    <xf numFmtId="0" fontId="8" fillId="36" borderId="36" xfId="74" applyNumberFormat="1" applyFont="1" applyFill="1" applyAlignment="1">
      <alignment horizontal="left" wrapText="1"/>
    </xf>
    <xf numFmtId="0" fontId="7" fillId="36" borderId="36" xfId="74" applyNumberFormat="1" applyFont="1" applyFill="1" applyAlignment="1">
      <alignment wrapText="1"/>
    </xf>
    <xf numFmtId="0" fontId="8" fillId="36" borderId="36" xfId="74" applyNumberFormat="1" applyFont="1" applyFill="1" applyAlignment="1">
      <alignment horizontal="right" wrapText="1"/>
    </xf>
    <xf numFmtId="0" fontId="7" fillId="36" borderId="36" xfId="82" applyNumberFormat="1" applyFont="1" applyFill="1" applyAlignment="1">
      <alignment wrapText="1"/>
    </xf>
    <xf numFmtId="0" fontId="7" fillId="36" borderId="36"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6" xfId="79" applyNumberFormat="1" applyFont="1" applyFill="1" applyBorder="1" applyAlignment="1">
      <alignment horizontal="right"/>
    </xf>
    <xf numFmtId="0" fontId="0" fillId="36" borderId="36" xfId="79" applyNumberFormat="1" applyFont="1" applyFill="1" applyBorder="1" applyAlignment="1"/>
    <xf numFmtId="0" fontId="0" fillId="36" borderId="36" xfId="74" applyNumberFormat="1" applyFont="1" applyFill="1" applyAlignment="1"/>
    <xf numFmtId="1" fontId="8" fillId="36" borderId="36" xfId="74" applyNumberFormat="1" applyFont="1" applyFill="1" applyAlignment="1">
      <alignment horizontal="right" wrapText="1"/>
    </xf>
    <xf numFmtId="0" fontId="8" fillId="0" borderId="36" xfId="74" applyNumberFormat="1" applyFont="1" applyFill="1" applyAlignment="1">
      <alignment horizontal="right"/>
    </xf>
    <xf numFmtId="0" fontId="8" fillId="0" borderId="1" xfId="78" applyNumberFormat="1" applyFont="1" applyFill="1" applyAlignment="1">
      <alignment horizontal="right"/>
    </xf>
    <xf numFmtId="0" fontId="8" fillId="0" borderId="36" xfId="82" applyNumberFormat="1" applyFont="1" applyFill="1" applyAlignment="1">
      <alignment horizontal="right"/>
    </xf>
    <xf numFmtId="0" fontId="8" fillId="36" borderId="36" xfId="82" applyNumberFormat="1" applyFont="1" applyFill="1" applyAlignment="1">
      <alignment horizontal="right"/>
    </xf>
    <xf numFmtId="0" fontId="8" fillId="36" borderId="36" xfId="79" applyNumberFormat="1" applyFont="1" applyFill="1" applyBorder="1" applyAlignment="1">
      <alignment horizontal="left"/>
    </xf>
    <xf numFmtId="0" fontId="8" fillId="0" borderId="36" xfId="79" applyNumberFormat="1" applyFont="1" applyFill="1" applyBorder="1" applyAlignment="1">
      <alignment horizontal="right"/>
    </xf>
    <xf numFmtId="164" fontId="8" fillId="36" borderId="36" xfId="82" applyNumberFormat="1" applyFont="1" applyFill="1" applyAlignment="1">
      <alignment horizontal="right"/>
    </xf>
    <xf numFmtId="164" fontId="7" fillId="36" borderId="36" xfId="82" applyNumberFormat="1" applyFont="1" applyFill="1" applyAlignment="1">
      <alignment horizontal="right"/>
    </xf>
    <xf numFmtId="164" fontId="8" fillId="36" borderId="1" xfId="78" applyNumberFormat="1" applyFont="1" applyFill="1" applyAlignment="1">
      <alignment horizontal="right"/>
    </xf>
    <xf numFmtId="164" fontId="8" fillId="36" borderId="36" xfId="79" applyNumberFormat="1" applyFont="1" applyFill="1" applyBorder="1" applyAlignment="1">
      <alignment horizontal="right"/>
    </xf>
    <xf numFmtId="164" fontId="7" fillId="36" borderId="36"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6" xfId="74" applyNumberFormat="1" applyFont="1" applyFill="1" applyAlignment="1">
      <alignment horizontal="left" wrapText="1"/>
    </xf>
    <xf numFmtId="165" fontId="7" fillId="36" borderId="1" xfId="78" applyNumberFormat="1" applyFont="1" applyFill="1" applyAlignment="1">
      <alignment horizontal="right"/>
    </xf>
    <xf numFmtId="0" fontId="8" fillId="36" borderId="36" xfId="74" applyNumberFormat="1" applyFont="1" applyFill="1" applyAlignment="1">
      <alignment horizontal="left"/>
    </xf>
    <xf numFmtId="1" fontId="7" fillId="36" borderId="1" xfId="78" applyNumberFormat="1" applyFont="1" applyFill="1" applyAlignment="1">
      <alignment horizontal="left"/>
    </xf>
    <xf numFmtId="0" fontId="7" fillId="36" borderId="36" xfId="74" applyNumberFormat="1" applyFont="1" applyFill="1" applyAlignment="1">
      <alignment horizontal="right" wrapText="1"/>
    </xf>
    <xf numFmtId="0" fontId="0" fillId="36" borderId="1" xfId="78" applyNumberFormat="1" applyFont="1" applyFill="1" applyAlignment="1">
      <alignment horizontal="left" wrapText="1"/>
    </xf>
    <xf numFmtId="4" fontId="7" fillId="36" borderId="36" xfId="79" applyNumberFormat="1" applyFont="1" applyFill="1" applyBorder="1" applyAlignment="1">
      <alignment horizontal="right"/>
    </xf>
    <xf numFmtId="0" fontId="7" fillId="36" borderId="1" xfId="78" applyNumberFormat="1" applyFont="1" applyFill="1" applyAlignment="1">
      <alignment horizontal="left"/>
    </xf>
    <xf numFmtId="49" fontId="7" fillId="36" borderId="16" xfId="79" applyNumberFormat="1" applyFont="1" applyFill="1" applyBorder="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6" xfId="74" applyNumberFormat="1" applyFont="1" applyFill="1" applyAlignment="1">
      <alignment horizontal="left"/>
    </xf>
    <xf numFmtId="49" fontId="56" fillId="36" borderId="36" xfId="74" applyNumberFormat="1" applyFont="1" applyFill="1" applyAlignment="1">
      <alignment horizontal="right" wrapText="1"/>
    </xf>
    <xf numFmtId="0" fontId="57" fillId="36" borderId="36" xfId="74" applyNumberFormat="1" applyFont="1" applyFill="1" applyAlignment="1">
      <alignment horizontal="right" wrapText="1"/>
    </xf>
    <xf numFmtId="0" fontId="7" fillId="36" borderId="0" xfId="77" applyNumberFormat="1" applyFont="1" applyFill="1" applyAlignment="1">
      <alignment horizontal="left"/>
    </xf>
    <xf numFmtId="3" fontId="8" fillId="0" borderId="36" xfId="79" applyNumberFormat="1" applyFont="1" applyFill="1" applyBorder="1" applyAlignment="1">
      <alignment horizontal="right"/>
    </xf>
    <xf numFmtId="3" fontId="8" fillId="0" borderId="36"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6"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164" fontId="7" fillId="38" borderId="1" xfId="78" applyNumberFormat="1" applyFont="1" applyFill="1" applyAlignment="1">
      <alignment horizontal="right"/>
    </xf>
    <xf numFmtId="3" fontId="7" fillId="38" borderId="34" xfId="78" applyNumberFormat="1" applyFont="1" applyFill="1" applyBorder="1" applyAlignment="1">
      <alignment horizontal="right"/>
    </xf>
    <xf numFmtId="1" fontId="8" fillId="38" borderId="27" xfId="78" applyNumberFormat="1" applyFont="1" applyFill="1" applyBorder="1" applyAlignment="1">
      <alignment horizontal="right"/>
    </xf>
    <xf numFmtId="1" fontId="8" fillId="38" borderId="36"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6" xfId="79" applyNumberFormat="1" applyFont="1" applyFill="1" applyBorder="1" applyAlignment="1">
      <alignment horizontal="right"/>
    </xf>
    <xf numFmtId="3" fontId="8" fillId="38" borderId="36"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1"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4"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1"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6" xfId="74" applyNumberFormat="1" applyFont="1" applyFill="1" applyAlignment="1">
      <alignment horizontal="right" wrapText="1"/>
    </xf>
    <xf numFmtId="0" fontId="57" fillId="38" borderId="36" xfId="74" applyNumberFormat="1" applyFont="1" applyFill="1" applyAlignment="1">
      <alignment horizontal="right" wrapText="1"/>
    </xf>
    <xf numFmtId="3" fontId="8" fillId="38" borderId="33"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2" xfId="74" applyNumberFormat="1" applyFont="1" applyFill="1" applyBorder="1" applyAlignment="1">
      <alignment horizontal="right" wrapText="1"/>
    </xf>
    <xf numFmtId="3" fontId="8" fillId="38" borderId="32" xfId="79" applyNumberFormat="1" applyFont="1" applyFill="1" applyBorder="1" applyAlignment="1">
      <alignment horizontal="right"/>
    </xf>
    <xf numFmtId="1" fontId="8" fillId="38" borderId="32" xfId="74" applyNumberFormat="1" applyFont="1" applyFill="1" applyBorder="1" applyAlignment="1">
      <alignment horizontal="right"/>
    </xf>
    <xf numFmtId="3" fontId="60" fillId="38" borderId="33"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6" xfId="82" applyNumberFormat="1" applyFont="1" applyFill="1" applyAlignment="1">
      <alignment horizontal="right"/>
    </xf>
    <xf numFmtId="0" fontId="8" fillId="38" borderId="34" xfId="78" applyNumberFormat="1" applyFont="1" applyFill="1" applyBorder="1" applyAlignment="1">
      <alignment horizontal="right"/>
    </xf>
    <xf numFmtId="0" fontId="8" fillId="38" borderId="1" xfId="78" applyNumberFormat="1" applyFont="1" applyFill="1" applyBorder="1" applyAlignment="1">
      <alignment horizontal="right"/>
    </xf>
    <xf numFmtId="1" fontId="8" fillId="38" borderId="32" xfId="74" quotePrefix="1" applyNumberFormat="1" applyFont="1" applyFill="1" applyBorder="1" applyAlignment="1">
      <alignment horizontal="right"/>
    </xf>
    <xf numFmtId="3" fontId="8" fillId="38" borderId="32" xfId="79" quotePrefix="1" applyNumberFormat="1" applyFont="1" applyFill="1" applyBorder="1" applyAlignment="1">
      <alignment horizontal="right"/>
    </xf>
    <xf numFmtId="3" fontId="3" fillId="38" borderId="1" xfId="78" applyNumberFormat="1" applyFont="1" applyFill="1" applyBorder="1" applyAlignment="1">
      <alignment horizontal="right"/>
    </xf>
    <xf numFmtId="3" fontId="3" fillId="38" borderId="32"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6"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6" xfId="79" applyNumberFormat="1" applyFont="1" applyFill="1" applyBorder="1" applyAlignment="1">
      <alignment horizontal="right" wrapText="1"/>
    </xf>
    <xf numFmtId="0" fontId="0" fillId="38" borderId="1" xfId="78" applyFont="1" applyFill="1" applyAlignment="1">
      <alignment horizontal="right"/>
    </xf>
    <xf numFmtId="49" fontId="56" fillId="38" borderId="32"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6" xfId="79" applyNumberFormat="1" applyFont="1" applyFill="1" applyBorder="1" applyAlignment="1">
      <alignment horizontal="right"/>
    </xf>
    <xf numFmtId="49" fontId="8" fillId="38" borderId="32"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6" xfId="79" applyNumberFormat="1" applyFont="1" applyFill="1" applyBorder="1" applyAlignment="1">
      <alignment horizontal="right"/>
    </xf>
    <xf numFmtId="3" fontId="8" fillId="38" borderId="36" xfId="82" applyNumberFormat="1" applyFont="1" applyFill="1" applyAlignment="1"/>
    <xf numFmtId="3" fontId="8" fillId="38" borderId="36"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6"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6" xfId="74" applyNumberFormat="1" applyFont="1" applyFill="1" applyAlignment="1">
      <alignment horizontal="right" wrapText="1"/>
    </xf>
    <xf numFmtId="49" fontId="8" fillId="38" borderId="36" xfId="74" applyNumberFormat="1" applyFont="1" applyFill="1" applyBorder="1" applyAlignment="1">
      <alignment horizontal="right" wrapText="1"/>
    </xf>
    <xf numFmtId="0" fontId="26" fillId="38" borderId="1" xfId="78" applyNumberFormat="1" applyFont="1" applyFill="1" applyAlignment="1">
      <alignment horizontal="right"/>
    </xf>
    <xf numFmtId="0" fontId="8" fillId="38" borderId="0" xfId="74" applyNumberFormat="1" applyFont="1" applyFill="1" applyBorder="1" applyAlignment="1">
      <alignment horizontal="right"/>
    </xf>
    <xf numFmtId="49" fontId="8" fillId="38" borderId="36" xfId="74" applyNumberFormat="1" applyFont="1" applyFill="1" applyBorder="1" applyAlignment="1">
      <alignment horizontal="right"/>
    </xf>
    <xf numFmtId="1" fontId="8" fillId="38" borderId="36" xfId="74" applyNumberFormat="1" applyFont="1" applyFill="1" applyBorder="1" applyAlignment="1">
      <alignment horizontal="right"/>
    </xf>
    <xf numFmtId="1" fontId="8" fillId="38" borderId="36" xfId="74" applyNumberFormat="1" applyFont="1" applyFill="1" applyBorder="1" applyAlignment="1">
      <alignment horizontal="right" wrapText="1"/>
    </xf>
    <xf numFmtId="0" fontId="0" fillId="38" borderId="1" xfId="78" applyNumberFormat="1" applyFont="1" applyFill="1" applyAlignment="1"/>
    <xf numFmtId="0" fontId="0" fillId="38" borderId="36" xfId="79" applyNumberFormat="1" applyFont="1" applyFill="1" applyBorder="1" applyAlignment="1"/>
    <xf numFmtId="0" fontId="0" fillId="38" borderId="36" xfId="82" applyNumberFormat="1" applyFont="1" applyFill="1" applyAlignment="1"/>
    <xf numFmtId="1" fontId="8" fillId="38" borderId="36"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6" xfId="79" applyNumberFormat="1" applyFont="1" applyFill="1" applyBorder="1" applyAlignment="1">
      <alignment horizontal="right"/>
    </xf>
    <xf numFmtId="164" fontId="7" fillId="38" borderId="36" xfId="79" applyNumberFormat="1" applyFont="1" applyFill="1" applyBorder="1" applyAlignment="1">
      <alignment horizontal="right"/>
    </xf>
    <xf numFmtId="164" fontId="8" fillId="38" borderId="36" xfId="82" applyNumberFormat="1" applyFont="1" applyFill="1" applyAlignment="1">
      <alignment horizontal="right"/>
    </xf>
    <xf numFmtId="164" fontId="7" fillId="38" borderId="36" xfId="82" applyNumberFormat="1" applyFont="1" applyFill="1" applyAlignment="1">
      <alignment horizontal="right"/>
    </xf>
    <xf numFmtId="167" fontId="8" fillId="38" borderId="1" xfId="78"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2" fontId="8" fillId="38" borderId="36" xfId="79" applyNumberFormat="1" applyFont="1" applyFill="1" applyBorder="1" applyAlignment="1">
      <alignment horizontal="right"/>
    </xf>
    <xf numFmtId="0" fontId="7" fillId="36" borderId="36" xfId="79" applyFont="1" applyFill="1" applyBorder="1" applyAlignment="1"/>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6" xfId="79" applyNumberFormat="1" applyFont="1" applyFill="1" applyBorder="1" applyAlignment="1">
      <alignment horizontal="left"/>
    </xf>
    <xf numFmtId="0" fontId="0" fillId="36" borderId="36" xfId="79" applyFont="1" applyFill="1" applyBorder="1" applyAlignment="1"/>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0" xfId="0" applyNumberFormat="1" applyFont="1" applyFill="1" applyAlignment="1">
      <alignment horizontal="left" vertical="top"/>
    </xf>
    <xf numFmtId="49" fontId="7" fillId="36" borderId="0" xfId="0" applyNumberFormat="1" applyFont="1" applyFill="1" applyAlignment="1">
      <alignment horizontal="right" vertical="top"/>
    </xf>
    <xf numFmtId="49" fontId="7"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indent="4"/>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36" fillId="36" borderId="0" xfId="72"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49" fontId="7" fillId="36" borderId="0" xfId="72" applyNumberFormat="1" applyFont="1" applyFill="1" applyAlignment="1">
      <alignment horizontal="left"/>
    </xf>
    <xf numFmtId="0" fontId="39" fillId="36" borderId="0" xfId="72" applyFont="1" applyFill="1" applyAlignment="1"/>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3" fontId="11" fillId="38" borderId="36" xfId="82" applyNumberFormat="1" applyFont="1" applyFill="1" applyAlignment="1">
      <alignment horizontal="right"/>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6"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6" xfId="74" applyNumberFormat="1" applyFont="1" applyFill="1" applyAlignment="1">
      <alignment wrapText="1"/>
    </xf>
    <xf numFmtId="49" fontId="7" fillId="36" borderId="1" xfId="78" applyNumberFormat="1" applyFont="1" applyFill="1" applyAlignment="1"/>
    <xf numFmtId="49" fontId="8" fillId="36" borderId="36"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4" xfId="78" applyNumberFormat="1" applyFont="1" applyFill="1" applyBorder="1" applyAlignment="1">
      <alignment horizontal="right" wrapText="1"/>
    </xf>
    <xf numFmtId="3" fontId="7" fillId="36" borderId="34" xfId="78" applyNumberFormat="1" applyFont="1" applyFill="1" applyBorder="1" applyAlignment="1">
      <alignment horizontal="righ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0" fontId="7" fillId="36" borderId="1" xfId="78" applyNumberFormat="1" applyFont="1" applyFill="1" applyAlignment="1">
      <alignment horizontal="left"/>
    </xf>
    <xf numFmtId="0" fontId="3" fillId="36" borderId="1" xfId="78" applyFont="1" applyFill="1" applyAlignment="1"/>
    <xf numFmtId="3" fontId="7" fillId="36" borderId="1" xfId="78" quotePrefix="1" applyNumberFormat="1" applyFont="1" applyFill="1" applyAlignment="1">
      <alignment horizontal="right"/>
    </xf>
    <xf numFmtId="3" fontId="77" fillId="36" borderId="36"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0" applyNumberFormat="1" applyFont="1" applyFill="1" applyAlignment="1">
      <alignment horizontal="left"/>
    </xf>
    <xf numFmtId="49" fontId="7" fillId="36" borderId="0" xfId="3" applyNumberFormat="1" applyFont="1" applyFill="1" applyAlignment="1">
      <alignment horizontal="left"/>
    </xf>
    <xf numFmtId="49" fontId="8" fillId="36" borderId="1" xfId="78" applyNumberFormat="1" applyFont="1" applyFill="1" applyAlignment="1">
      <alignment horizontal="left" wrapText="1"/>
    </xf>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27" xfId="78" applyNumberFormat="1" applyFont="1" applyFill="1" applyBorder="1" applyAlignment="1"/>
    <xf numFmtId="49" fontId="8" fillId="38" borderId="1" xfId="78" applyNumberFormat="1" applyFont="1" applyFill="1" applyAlignment="1">
      <alignment horizontal="right"/>
    </xf>
    <xf numFmtId="0" fontId="7" fillId="0" borderId="36" xfId="79" applyNumberFormat="1" applyFont="1" applyFill="1" applyBorder="1" applyAlignment="1">
      <alignment horizontal="lef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 xfId="78" applyNumberFormat="1" applyFont="1" applyFill="1" applyBorder="1" applyAlignment="1">
      <alignment horizontal="left" wrapText="1"/>
    </xf>
    <xf numFmtId="49" fontId="8" fillId="36" borderId="0" xfId="4" applyNumberFormat="1" applyFont="1" applyFill="1" applyBorder="1" applyAlignment="1">
      <alignment horizontal="left"/>
    </xf>
    <xf numFmtId="49" fontId="7" fillId="36" borderId="1" xfId="78" applyNumberFormat="1" applyFont="1" applyFill="1" applyBorder="1" applyAlignment="1">
      <alignment horizontal="left" wrapText="1" indent="1"/>
    </xf>
    <xf numFmtId="49" fontId="8" fillId="36" borderId="1" xfId="78" applyNumberFormat="1" applyFont="1" applyFill="1" applyAlignment="1">
      <alignment horizontal="left" wrapText="1"/>
    </xf>
    <xf numFmtId="1" fontId="8" fillId="36" borderId="36" xfId="74" applyNumberFormat="1" applyFont="1" applyFill="1" applyAlignment="1">
      <alignment horizontal="left"/>
    </xf>
    <xf numFmtId="3" fontId="7" fillId="0" borderId="26" xfId="78" applyNumberFormat="1" applyFont="1" applyFill="1" applyBorder="1" applyAlignment="1">
      <alignment horizontal="right"/>
    </xf>
    <xf numFmtId="3" fontId="7" fillId="0" borderId="16" xfId="79" applyNumberFormat="1" applyFont="1" applyFill="1" applyBorder="1" applyAlignment="1">
      <alignment horizontal="right"/>
    </xf>
    <xf numFmtId="3" fontId="7" fillId="0" borderId="1" xfId="78" applyNumberFormat="1" applyFont="1" applyFill="1" applyBorder="1" applyAlignment="1">
      <alignment horizontal="right"/>
    </xf>
    <xf numFmtId="3" fontId="7" fillId="0" borderId="32" xfId="79" applyNumberFormat="1" applyFont="1" applyFill="1" applyBorder="1" applyAlignment="1">
      <alignment horizontal="right"/>
    </xf>
    <xf numFmtId="0" fontId="56" fillId="38" borderId="32" xfId="74" applyNumberFormat="1" applyFont="1" applyFill="1" applyBorder="1" applyAlignment="1">
      <alignment horizontal="right" wrapText="1"/>
    </xf>
    <xf numFmtId="0" fontId="56" fillId="36" borderId="32" xfId="74" applyNumberFormat="1" applyFont="1" applyFill="1" applyBorder="1" applyAlignment="1">
      <alignment horizontal="right" wrapText="1"/>
    </xf>
    <xf numFmtId="1" fontId="7" fillId="36" borderId="1" xfId="78" applyNumberFormat="1" applyFont="1" applyFill="1" applyAlignment="1">
      <alignment horizontal="right"/>
    </xf>
    <xf numFmtId="49" fontId="7" fillId="0" borderId="1" xfId="78" applyNumberFormat="1" applyFont="1" applyFill="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10" fillId="36" borderId="0" xfId="78" applyFont="1" applyFill="1" applyBorder="1" applyAlignment="1" applyProtection="1">
      <alignment horizontal="right"/>
    </xf>
    <xf numFmtId="3" fontId="7" fillId="36" borderId="0" xfId="79" applyNumberFormat="1" applyFont="1" applyFill="1" applyBorder="1" applyAlignment="1">
      <alignment horizontal="right"/>
    </xf>
    <xf numFmtId="0" fontId="8" fillId="36" borderId="36" xfId="74" applyNumberFormat="1" applyFont="1" applyFill="1" applyAlignment="1">
      <alignment horizontal="righ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56" fillId="0" borderId="36" xfId="74" applyNumberFormat="1" applyFont="1" applyFill="1" applyAlignment="1">
      <alignment horizontal="right" wrapText="1"/>
    </xf>
    <xf numFmtId="49" fontId="7" fillId="36" borderId="0" xfId="4" applyNumberFormat="1" applyFont="1" applyFill="1" applyAlignment="1">
      <alignment horizontal="right" wrapText="1"/>
    </xf>
    <xf numFmtId="49" fontId="7" fillId="36" borderId="0" xfId="0" applyNumberFormat="1" applyFont="1" applyFill="1" applyAlignment="1">
      <alignment horizontal="right" wrapText="1"/>
    </xf>
    <xf numFmtId="49" fontId="8" fillId="36" borderId="36" xfId="74" applyNumberFormat="1" applyFont="1" applyFill="1" applyAlignment="1">
      <alignment horizontal="right"/>
    </xf>
    <xf numFmtId="0" fontId="32" fillId="36" borderId="0" xfId="76" applyNumberFormat="1" applyFill="1"/>
    <xf numFmtId="49" fontId="7" fillId="36" borderId="1" xfId="78" applyNumberFormat="1" applyFont="1" applyFill="1" applyAlignment="1">
      <alignment horizontal="left"/>
    </xf>
    <xf numFmtId="0" fontId="7" fillId="36" borderId="26" xfId="4" applyFont="1" applyFill="1" applyBorder="1"/>
    <xf numFmtId="0" fontId="7" fillId="36" borderId="26" xfId="72" applyFont="1" applyFill="1" applyBorder="1" applyAlignment="1"/>
    <xf numFmtId="0" fontId="0" fillId="36" borderId="0" xfId="0" applyFill="1"/>
    <xf numFmtId="0" fontId="0" fillId="36" borderId="0" xfId="0" applyFill="1"/>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36" xfId="74" applyNumberFormat="1" applyFont="1" applyFill="1" applyAlignment="1">
      <alignment horizontal="left"/>
    </xf>
    <xf numFmtId="3" fontId="7" fillId="0" borderId="31" xfId="78" applyNumberFormat="1" applyFont="1" applyFill="1" applyBorder="1" applyAlignment="1">
      <alignment horizontal="right"/>
    </xf>
    <xf numFmtId="3" fontId="8" fillId="38" borderId="27" xfId="78" quotePrefix="1" applyNumberFormat="1" applyFont="1" applyFill="1" applyBorder="1" applyAlignment="1">
      <alignment horizontal="right"/>
    </xf>
    <xf numFmtId="3" fontId="8" fillId="38" borderId="1" xfId="78" quotePrefix="1" applyNumberFormat="1" applyFont="1" applyFill="1" applyAlignment="1">
      <alignment horizontal="right"/>
    </xf>
    <xf numFmtId="164" fontId="8" fillId="38" borderId="27" xfId="78" quotePrefix="1" applyNumberFormat="1" applyFont="1" applyFill="1" applyBorder="1" applyAlignment="1">
      <alignment horizontal="right"/>
    </xf>
    <xf numFmtId="164" fontId="7" fillId="36" borderId="27" xfId="78" quotePrefix="1" applyNumberFormat="1" applyFont="1" applyFill="1" applyBorder="1" applyAlignment="1">
      <alignment horizontal="right"/>
    </xf>
    <xf numFmtId="0" fontId="7" fillId="36" borderId="1" xfId="78" applyFont="1" applyFill="1" applyAlignment="1">
      <alignment horizontal="left"/>
    </xf>
    <xf numFmtId="0" fontId="0" fillId="36" borderId="0" xfId="0" applyFill="1"/>
    <xf numFmtId="0" fontId="7" fillId="36" borderId="0" xfId="4" applyNumberFormat="1" applyFont="1" applyFill="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0" xfId="0" applyNumberFormat="1" applyFont="1" applyFill="1" applyBorder="1" applyAlignment="1">
      <alignment horizontal="left" wrapText="1"/>
    </xf>
    <xf numFmtId="49" fontId="7" fillId="36" borderId="1" xfId="78" applyNumberFormat="1" applyFont="1" applyFill="1" applyAlignment="1">
      <alignment horizontal="left"/>
    </xf>
    <xf numFmtId="0" fontId="0" fillId="36" borderId="0" xfId="0" applyFill="1"/>
    <xf numFmtId="49" fontId="7" fillId="36" borderId="36"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0" xfId="0" applyNumberFormat="1" applyFont="1" applyFill="1" applyAlignment="1">
      <alignment horizontal="left"/>
    </xf>
    <xf numFmtId="49" fontId="8" fillId="36" borderId="36" xfId="82" applyNumberFormat="1" applyFont="1" applyFill="1" applyAlignment="1">
      <alignment horizontal="left"/>
    </xf>
    <xf numFmtId="0" fontId="7" fillId="36" borderId="1" xfId="78" applyFont="1" applyFill="1" applyAlignment="1"/>
    <xf numFmtId="49" fontId="8" fillId="36" borderId="36" xfId="74" applyNumberFormat="1" applyFont="1" applyFill="1" applyAlignment="1">
      <alignment horizontal="left"/>
    </xf>
    <xf numFmtId="0" fontId="8" fillId="36" borderId="1" xfId="78" applyNumberFormat="1" applyFont="1" applyFill="1" applyAlignment="1">
      <alignment horizontal="left"/>
    </xf>
    <xf numFmtId="0"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0" fontId="7" fillId="36" borderId="0" xfId="0"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0" fillId="36" borderId="0" xfId="0" applyFill="1"/>
    <xf numFmtId="0" fontId="50" fillId="36" borderId="0" xfId="72" applyFont="1" applyFill="1" applyAlignment="1"/>
    <xf numFmtId="0" fontId="7" fillId="38" borderId="32" xfId="0" applyNumberFormat="1" applyFont="1" applyFill="1" applyBorder="1" applyAlignment="1">
      <alignment horizontal="left" wrapText="1"/>
    </xf>
    <xf numFmtId="0" fontId="7" fillId="38" borderId="1" xfId="78" applyNumberFormat="1" applyFont="1" applyFill="1" applyAlignment="1">
      <alignment horizontal="left" wrapText="1"/>
    </xf>
    <xf numFmtId="0" fontId="7" fillId="36" borderId="36" xfId="79" applyFont="1" applyFill="1" applyBorder="1" applyAlignment="1">
      <alignment horizontal="left"/>
    </xf>
    <xf numFmtId="0" fontId="7" fillId="36" borderId="1" xfId="78" applyNumberFormat="1" applyFont="1" applyFill="1" applyAlignment="1">
      <alignment horizontal="left"/>
    </xf>
    <xf numFmtId="0" fontId="0" fillId="36" borderId="0" xfId="0" applyFill="1"/>
    <xf numFmtId="49" fontId="8" fillId="0" borderId="36" xfId="74" applyNumberFormat="1" applyFont="1" applyFill="1" applyAlignment="1">
      <alignment horizontal="left"/>
    </xf>
    <xf numFmtId="49" fontId="7" fillId="0" borderId="36" xfId="79" applyNumberFormat="1" applyFont="1" applyFill="1" applyBorder="1" applyAlignment="1">
      <alignment horizontal="left"/>
    </xf>
    <xf numFmtId="49" fontId="7" fillId="36" borderId="27" xfId="78"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Font="1" applyFill="1" applyAlignment="1"/>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7" fillId="36" borderId="32" xfId="79" applyNumberFormat="1" applyFont="1" applyFill="1" applyBorder="1" applyAlignment="1">
      <alignment horizontal="left" wrapText="1"/>
    </xf>
    <xf numFmtId="49" fontId="7" fillId="36" borderId="1" xfId="78" applyNumberFormat="1" applyFont="1" applyFill="1" applyAlignment="1">
      <alignment horizontal="left"/>
    </xf>
    <xf numFmtId="0" fontId="7" fillId="36" borderId="36" xfId="79" applyFont="1" applyFill="1" applyBorder="1" applyAlignment="1"/>
    <xf numFmtId="0" fontId="0" fillId="36" borderId="0" xfId="0" applyFill="1"/>
    <xf numFmtId="0" fontId="0" fillId="36" borderId="0" xfId="67" applyFont="1" applyFill="1" applyBorder="1" applyAlignment="1"/>
    <xf numFmtId="49" fontId="7" fillId="36" borderId="36" xfId="79" applyNumberFormat="1" applyFont="1" applyFill="1" applyBorder="1" applyAlignment="1">
      <alignment horizontal="left" wrapText="1" indent="1"/>
    </xf>
    <xf numFmtId="4" fontId="8" fillId="38" borderId="36" xfId="79" applyNumberFormat="1" applyFont="1" applyFill="1" applyBorder="1" applyAlignment="1">
      <alignment horizontal="right"/>
    </xf>
    <xf numFmtId="0" fontId="0" fillId="36" borderId="0" xfId="0" applyFill="1"/>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82"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0" fontId="0" fillId="36" borderId="0" xfId="0" applyFill="1"/>
    <xf numFmtId="0" fontId="7" fillId="36" borderId="1" xfId="78" applyNumberFormat="1" applyFont="1" applyFill="1" applyBorder="1" applyAlignment="1">
      <alignment horizontal="left"/>
    </xf>
    <xf numFmtId="164" fontId="8" fillId="38" borderId="16" xfId="79" applyNumberFormat="1" applyFont="1" applyFill="1" applyBorder="1" applyAlignment="1">
      <alignment horizontal="right"/>
    </xf>
    <xf numFmtId="164" fontId="7" fillId="36" borderId="16" xfId="79" applyNumberFormat="1" applyFont="1" applyFill="1" applyBorder="1" applyAlignment="1">
      <alignment horizontal="right"/>
    </xf>
    <xf numFmtId="49" fontId="7" fillId="0" borderId="32" xfId="79" applyNumberFormat="1" applyFont="1" applyFill="1" applyBorder="1" applyAlignment="1">
      <alignment horizontal="left"/>
    </xf>
    <xf numFmtId="0" fontId="8" fillId="36" borderId="36" xfId="74" applyNumberFormat="1" applyFont="1" applyFill="1" applyAlignment="1">
      <alignment horizontal="right"/>
    </xf>
    <xf numFmtId="0" fontId="0" fillId="36" borderId="0" xfId="0" applyFill="1"/>
    <xf numFmtId="2" fontId="8" fillId="36" borderId="1" xfId="78" applyNumberFormat="1" applyFont="1" applyFill="1" applyAlignment="1">
      <alignment horizontal="righ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7" fillId="36" borderId="0" xfId="0" applyNumberFormat="1" applyFont="1" applyFill="1" applyAlignment="1">
      <alignment horizontal="left"/>
    </xf>
    <xf numFmtId="0" fontId="7" fillId="36" borderId="0" xfId="0" applyNumberFormat="1" applyFont="1" applyFill="1" applyAlignment="1">
      <alignment horizontal="left"/>
    </xf>
    <xf numFmtId="164" fontId="37" fillId="36" borderId="0" xfId="0" applyNumberFormat="1" applyFont="1" applyFill="1" applyAlignment="1">
      <alignment horizontal="right"/>
    </xf>
    <xf numFmtId="164" fontId="7" fillId="36" borderId="0" xfId="0" applyNumberFormat="1" applyFont="1" applyFill="1" applyAlignment="1">
      <alignment horizontal="right"/>
    </xf>
    <xf numFmtId="164" fontId="48" fillId="36" borderId="0" xfId="0" applyNumberFormat="1" applyFont="1" applyFill="1" applyBorder="1" applyAlignment="1">
      <alignment horizontal="right"/>
    </xf>
    <xf numFmtId="3" fontId="8" fillId="38" borderId="32" xfId="79" applyNumberFormat="1" applyFont="1" applyFill="1" applyAlignment="1">
      <alignment horizontal="right"/>
    </xf>
    <xf numFmtId="3" fontId="60" fillId="38" borderId="1" xfId="78" applyNumberFormat="1" applyFont="1" applyFill="1" applyAlignment="1">
      <alignment horizontal="right"/>
    </xf>
    <xf numFmtId="0" fontId="60" fillId="38" borderId="1" xfId="78" applyFont="1" applyFill="1" applyAlignment="1">
      <alignment horizontal="right"/>
    </xf>
    <xf numFmtId="2" fontId="60" fillId="38" borderId="1" xfId="78" applyNumberFormat="1" applyFont="1" applyFill="1" applyAlignment="1">
      <alignment horizontal="right"/>
    </xf>
    <xf numFmtId="3" fontId="60" fillId="38" borderId="32" xfId="79" applyNumberFormat="1" applyFont="1" applyFill="1" applyAlignment="1">
      <alignment horizontal="right"/>
    </xf>
    <xf numFmtId="0" fontId="0" fillId="36" borderId="0" xfId="0" applyFill="1"/>
    <xf numFmtId="0" fontId="0" fillId="36" borderId="0" xfId="0" applyFill="1"/>
    <xf numFmtId="49" fontId="7" fillId="36" borderId="36" xfId="79" applyNumberFormat="1" applyFont="1" applyFill="1" applyBorder="1" applyAlignment="1">
      <alignment horizontal="left"/>
    </xf>
    <xf numFmtId="0" fontId="0" fillId="36" borderId="0" xfId="0" applyFill="1"/>
    <xf numFmtId="49" fontId="7" fillId="36" borderId="0" xfId="0" applyNumberFormat="1" applyFont="1" applyFill="1" applyAlignment="1">
      <alignment horizontal="left"/>
    </xf>
    <xf numFmtId="0" fontId="0" fillId="36" borderId="0" xfId="0" applyFill="1"/>
    <xf numFmtId="49" fontId="7" fillId="36" borderId="27" xfId="78" applyNumberFormat="1" applyFont="1" applyFill="1" applyBorder="1" applyAlignment="1">
      <alignment horizontal="left" wrapText="1"/>
    </xf>
    <xf numFmtId="49" fontId="7" fillId="36" borderId="36" xfId="79" applyNumberFormat="1" applyFont="1" applyFill="1" applyBorder="1" applyAlignment="1">
      <alignment horizontal="left" wrapText="1"/>
    </xf>
    <xf numFmtId="49" fontId="7" fillId="36" borderId="27" xfId="78" applyNumberFormat="1" applyFont="1" applyFill="1" applyBorder="1" applyAlignment="1">
      <alignment horizontal="left"/>
    </xf>
    <xf numFmtId="49" fontId="8" fillId="36" borderId="27" xfId="78" applyNumberFormat="1" applyFont="1" applyFill="1" applyBorder="1" applyAlignment="1">
      <alignment horizontal="left"/>
    </xf>
    <xf numFmtId="49"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7" fillId="36" borderId="36" xfId="79" applyNumberFormat="1" applyFont="1" applyFill="1" applyBorder="1" applyAlignment="1">
      <alignment horizontal="left"/>
    </xf>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36" xfId="79" applyNumberFormat="1" applyFont="1" applyFill="1" applyBorder="1" applyAlignment="1">
      <alignment horizontal="left" wrapText="1"/>
    </xf>
    <xf numFmtId="49"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0" fillId="36" borderId="1" xfId="78" applyNumberFormat="1" applyFont="1" applyFill="1" applyAlignment="1">
      <alignment horizontal="left"/>
    </xf>
    <xf numFmtId="0" fontId="7" fillId="36" borderId="0" xfId="3" applyNumberFormat="1" applyFont="1" applyFill="1" applyBorder="1" applyAlignment="1">
      <alignment horizontal="left" wrapText="1"/>
    </xf>
    <xf numFmtId="3" fontId="58" fillId="36" borderId="36" xfId="79" applyNumberFormat="1" applyFont="1" applyFill="1" applyBorder="1" applyAlignment="1" applyProtection="1">
      <alignment horizontal="right"/>
    </xf>
    <xf numFmtId="3" fontId="60" fillId="38" borderId="36" xfId="79" applyNumberFormat="1" applyFont="1" applyFill="1" applyBorder="1" applyAlignment="1">
      <alignment horizontal="right"/>
    </xf>
    <xf numFmtId="3" fontId="59" fillId="36" borderId="36" xfId="79" applyNumberFormat="1" applyFont="1" applyFill="1" applyBorder="1" applyAlignment="1">
      <alignment horizontal="right"/>
    </xf>
    <xf numFmtId="0" fontId="33" fillId="36" borderId="1" xfId="78" applyNumberFormat="1" applyFont="1" applyFill="1" applyAlignment="1">
      <alignment horizontal="left"/>
    </xf>
    <xf numFmtId="0" fontId="0" fillId="36" borderId="0" xfId="0" applyFill="1"/>
    <xf numFmtId="3" fontId="8" fillId="38" borderId="1" xfId="87" applyNumberFormat="1" applyFont="1" applyFill="1" applyBorder="1" applyAlignment="1">
      <alignment horizontal="right"/>
    </xf>
    <xf numFmtId="3" fontId="7" fillId="36" borderId="1" xfId="87" applyNumberFormat="1" applyFont="1" applyFill="1" applyBorder="1" applyAlignment="1">
      <alignment horizontal="right"/>
    </xf>
    <xf numFmtId="0" fontId="0" fillId="36" borderId="0" xfId="87" applyFont="1" applyFill="1"/>
    <xf numFmtId="0" fontId="7" fillId="36" borderId="0" xfId="87" applyFont="1" applyFill="1"/>
    <xf numFmtId="0" fontId="0" fillId="36" borderId="0" xfId="88" applyFont="1" applyFill="1"/>
    <xf numFmtId="0" fontId="7" fillId="36" borderId="0" xfId="88" applyFont="1" applyFill="1"/>
    <xf numFmtId="0" fontId="7" fillId="36" borderId="0" xfId="88" applyNumberFormat="1" applyFont="1" applyFill="1" applyBorder="1" applyAlignment="1">
      <alignment horizontal="left"/>
    </xf>
    <xf numFmtId="0" fontId="7" fillId="36" borderId="0" xfId="88" applyNumberFormat="1" applyFont="1" applyFill="1" applyAlignment="1">
      <alignment horizontal="right"/>
    </xf>
    <xf numFmtId="49" fontId="8" fillId="36" borderId="0" xfId="88" applyNumberFormat="1" applyFont="1" applyFill="1" applyBorder="1" applyAlignment="1">
      <alignment horizontal="left"/>
    </xf>
    <xf numFmtId="0" fontId="8" fillId="36" borderId="0" xfId="88" applyNumberFormat="1" applyFont="1" applyFill="1" applyBorder="1" applyAlignment="1">
      <alignment horizontal="left"/>
    </xf>
    <xf numFmtId="49" fontId="7" fillId="36" borderId="27" xfId="87" applyNumberFormat="1" applyFont="1" applyFill="1" applyBorder="1" applyAlignment="1">
      <alignment horizontal="left"/>
    </xf>
    <xf numFmtId="3" fontId="8" fillId="38" borderId="27" xfId="87" applyNumberFormat="1" applyFont="1" applyFill="1" applyBorder="1" applyAlignment="1">
      <alignment horizontal="right"/>
    </xf>
    <xf numFmtId="0" fontId="58" fillId="36" borderId="1" xfId="87" applyNumberFormat="1" applyFont="1" applyFill="1" applyBorder="1" applyAlignment="1" applyProtection="1">
      <alignment horizontal="right"/>
    </xf>
    <xf numFmtId="0" fontId="7" fillId="36" borderId="0" xfId="88" applyNumberFormat="1" applyFont="1" applyFill="1" applyBorder="1" applyAlignment="1">
      <alignment horizontal="right"/>
    </xf>
    <xf numFmtId="0" fontId="55" fillId="36" borderId="0" xfId="88" applyNumberFormat="1" applyFont="1" applyFill="1" applyBorder="1" applyAlignment="1">
      <alignment horizontal="right"/>
    </xf>
    <xf numFmtId="0" fontId="50" fillId="36" borderId="0" xfId="88" applyNumberFormat="1" applyFont="1" applyFill="1" applyAlignment="1">
      <alignment horizontal="left"/>
    </xf>
    <xf numFmtId="49" fontId="7" fillId="36" borderId="1" xfId="87" applyNumberFormat="1" applyFont="1" applyFill="1" applyBorder="1" applyAlignment="1">
      <alignment horizontal="left" wrapText="1"/>
    </xf>
    <xf numFmtId="49" fontId="8" fillId="38" borderId="1" xfId="87" applyNumberFormat="1" applyFont="1" applyFill="1" applyBorder="1" applyAlignment="1">
      <alignment horizontal="left"/>
    </xf>
    <xf numFmtId="49" fontId="7" fillId="36" borderId="1" xfId="87" applyNumberFormat="1" applyFont="1" applyFill="1" applyBorder="1" applyAlignment="1">
      <alignment horizontal="left"/>
    </xf>
    <xf numFmtId="1" fontId="8" fillId="36" borderId="0" xfId="77" applyNumberFormat="1" applyFont="1" applyFill="1" applyBorder="1" applyAlignment="1">
      <alignment horizontal="left"/>
    </xf>
    <xf numFmtId="49" fontId="37" fillId="36" borderId="0" xfId="77" applyNumberFormat="1" applyFont="1" applyFill="1" applyAlignment="1">
      <alignment horizontal="left"/>
    </xf>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10" fillId="36" borderId="1" xfId="78" applyFont="1" applyFill="1" applyAlignment="1" applyProtection="1"/>
    <xf numFmtId="0" fontId="10" fillId="36" borderId="36" xfId="79" applyFont="1" applyFill="1" applyBorder="1" applyAlignment="1" applyProtection="1">
      <alignment horizontal="right"/>
    </xf>
    <xf numFmtId="0" fontId="10" fillId="36" borderId="36" xfId="79" applyNumberFormat="1" applyFont="1" applyFill="1" applyBorder="1" applyAlignment="1" applyProtection="1">
      <alignment horizontal="right"/>
    </xf>
    <xf numFmtId="49" fontId="7" fillId="36" borderId="1" xfId="78" applyNumberFormat="1" applyFont="1" applyFill="1" applyAlignment="1">
      <alignment horizontal="left"/>
    </xf>
    <xf numFmtId="0" fontId="0" fillId="38" borderId="1" xfId="87" applyNumberFormat="1" applyFont="1" applyFill="1" applyBorder="1" applyAlignment="1"/>
    <xf numFmtId="0" fontId="0" fillId="36" borderId="1" xfId="87" applyNumberFormat="1" applyFont="1" applyFill="1" applyBorder="1" applyAlignment="1"/>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8" fillId="36" borderId="36" xfId="74" applyNumberFormat="1" applyFont="1" applyFill="1" applyBorder="1" applyAlignment="1">
      <alignment horizontal="left" wrapText="1"/>
    </xf>
    <xf numFmtId="49" fontId="7" fillId="36" borderId="36" xfId="74" applyNumberFormat="1" applyFont="1" applyFill="1" applyBorder="1" applyAlignment="1">
      <alignment horizontal="left" wrapText="1"/>
    </xf>
    <xf numFmtId="49" fontId="7" fillId="36" borderId="34"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49" fontId="7" fillId="36" borderId="16" xfId="79" applyNumberFormat="1" applyFont="1" applyFill="1" applyBorder="1" applyAlignment="1">
      <alignment horizontal="left" wrapText="1"/>
    </xf>
    <xf numFmtId="49" fontId="8" fillId="36" borderId="34" xfId="78"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0" fontId="7" fillId="36" borderId="1" xfId="78" applyNumberFormat="1" applyFont="1" applyFill="1" applyAlignment="1">
      <alignment horizontal="left"/>
    </xf>
    <xf numFmtId="49" fontId="7" fillId="36" borderId="27" xfId="78"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36" xfId="82" applyNumberFormat="1" applyFont="1" applyFill="1" applyAlignment="1">
      <alignment horizontal="left" wrapText="1"/>
    </xf>
    <xf numFmtId="49" fontId="7" fillId="36" borderId="36"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7" fillId="36" borderId="31" xfId="78" applyNumberFormat="1" applyFont="1" applyFill="1" applyBorder="1" applyAlignment="1">
      <alignment horizontal="left" wrapText="1"/>
    </xf>
    <xf numFmtId="49" fontId="7" fillId="36" borderId="0" xfId="0" applyNumberFormat="1" applyFont="1" applyFill="1" applyAlignment="1">
      <alignment horizontal="left" wrapText="1"/>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0" fontId="7" fillId="36" borderId="27" xfId="78" applyNumberFormat="1" applyFont="1" applyFill="1" applyBorder="1" applyAlignment="1"/>
    <xf numFmtId="0" fontId="8" fillId="36" borderId="1" xfId="78" applyNumberFormat="1" applyFont="1" applyFill="1" applyAlignment="1">
      <alignment horizontal="left"/>
    </xf>
    <xf numFmtId="0" fontId="7" fillId="36" borderId="26" xfId="78" applyFont="1" applyFill="1" applyBorder="1" applyAlignment="1"/>
    <xf numFmtId="49" fontId="7" fillId="36" borderId="26" xfId="78" applyNumberFormat="1" applyFont="1" applyFill="1" applyBorder="1" applyAlignment="1">
      <alignment horizontal="left"/>
    </xf>
    <xf numFmtId="49" fontId="7" fillId="36" borderId="0" xfId="78" applyNumberFormat="1" applyFont="1" applyFill="1" applyBorder="1" applyAlignment="1">
      <alignment horizontal="left" wrapText="1"/>
    </xf>
    <xf numFmtId="49" fontId="8" fillId="36" borderId="26" xfId="78" applyNumberFormat="1" applyFont="1" applyFill="1" applyBorder="1" applyAlignment="1">
      <alignment horizontal="left"/>
    </xf>
    <xf numFmtId="0" fontId="7" fillId="36" borderId="27" xfId="78" applyFont="1" applyFill="1" applyBorder="1" applyAlignment="1">
      <alignment horizontal="center"/>
    </xf>
    <xf numFmtId="49" fontId="7" fillId="36" borderId="26" xfId="78" applyNumberFormat="1" applyFont="1" applyFill="1" applyBorder="1" applyAlignment="1">
      <alignment horizontal="left" wrapText="1"/>
    </xf>
    <xf numFmtId="49" fontId="8" fillId="36" borderId="36" xfId="82" applyNumberFormat="1" applyFont="1" applyFill="1" applyAlignment="1">
      <alignment horizontal="left"/>
    </xf>
    <xf numFmtId="0" fontId="7" fillId="36" borderId="34" xfId="78" applyFont="1" applyFill="1" applyBorder="1" applyAlignment="1"/>
    <xf numFmtId="49" fontId="7" fillId="36" borderId="0" xfId="78" applyNumberFormat="1" applyFont="1" applyFill="1" applyBorder="1" applyAlignment="1">
      <alignment horizontal="left"/>
    </xf>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4" xfId="78" applyNumberFormat="1" applyFont="1" applyFill="1" applyBorder="1" applyAlignment="1">
      <alignment horizontal="left"/>
    </xf>
    <xf numFmtId="0" fontId="7" fillId="36" borderId="1" xfId="78"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36" xfId="74" applyNumberFormat="1" applyFont="1" applyFill="1" applyAlignment="1">
      <alignment horizontal="left"/>
    </xf>
    <xf numFmtId="0" fontId="8" fillId="36" borderId="36" xfId="74" applyNumberFormat="1" applyFont="1" applyFill="1" applyAlignment="1">
      <alignment horizontal="right"/>
    </xf>
    <xf numFmtId="0" fontId="8" fillId="36" borderId="35" xfId="78" applyNumberFormat="1" applyFont="1" applyFill="1" applyBorder="1" applyAlignment="1">
      <alignment horizontal="left" wrapText="1"/>
    </xf>
    <xf numFmtId="0" fontId="8" fillId="36" borderId="0" xfId="74" applyNumberFormat="1" applyFont="1" applyFill="1" applyBorder="1" applyAlignment="1">
      <alignment horizontal="right"/>
    </xf>
    <xf numFmtId="49" fontId="8" fillId="36" borderId="2" xfId="74" applyNumberFormat="1" applyFont="1" applyFill="1" applyBorder="1" applyAlignment="1">
      <alignment horizontal="left"/>
    </xf>
    <xf numFmtId="49" fontId="8" fillId="36" borderId="36" xfId="74" applyNumberFormat="1" applyFont="1" applyFill="1" applyBorder="1" applyAlignment="1">
      <alignment horizontal="left"/>
    </xf>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8" fillId="36" borderId="31" xfId="78" applyNumberFormat="1" applyFont="1" applyFill="1" applyBorder="1" applyAlignment="1">
      <alignment horizontal="left" wrapText="1"/>
    </xf>
    <xf numFmtId="0" fontId="7" fillId="36" borderId="27" xfId="78" applyNumberFormat="1" applyFont="1" applyFill="1" applyBorder="1" applyAlignment="1">
      <alignment horizontal="left"/>
    </xf>
    <xf numFmtId="0" fontId="7" fillId="36" borderId="16" xfId="79" applyNumberFormat="1" applyFont="1" applyFill="1" applyBorder="1" applyAlignment="1">
      <alignment horizontal="left"/>
    </xf>
    <xf numFmtId="49" fontId="7" fillId="36" borderId="0" xfId="3" applyNumberFormat="1" applyFont="1" applyFill="1" applyAlignment="1">
      <alignment horizontal="left"/>
    </xf>
    <xf numFmtId="0" fontId="8" fillId="36" borderId="36" xfId="74" applyNumberFormat="1" applyFont="1" applyFill="1" applyBorder="1" applyAlignment="1">
      <alignment horizontal="righ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49" fontId="8" fillId="36" borderId="1" xfId="78" applyNumberFormat="1" applyFont="1" applyFill="1" applyAlignment="1">
      <alignment horizontal="left" wrapText="1"/>
    </xf>
    <xf numFmtId="49" fontId="8" fillId="36" borderId="29" xfId="82" applyNumberFormat="1" applyFont="1" applyFill="1" applyBorder="1" applyAlignment="1">
      <alignment horizontal="left"/>
    </xf>
    <xf numFmtId="49" fontId="8" fillId="36" borderId="36" xfId="82" applyNumberFormat="1" applyFont="1" applyFill="1" applyAlignment="1">
      <alignment horizontal="left" wrapText="1"/>
    </xf>
    <xf numFmtId="49" fontId="8" fillId="36" borderId="33" xfId="78" applyNumberFormat="1" applyFont="1" applyFill="1" applyBorder="1" applyAlignment="1">
      <alignment horizontal="left" wrapText="1"/>
    </xf>
    <xf numFmtId="49" fontId="56" fillId="38" borderId="36" xfId="74" applyNumberFormat="1" applyFont="1" applyFill="1" applyAlignment="1">
      <alignment horizontal="right" wrapText="1"/>
    </xf>
    <xf numFmtId="49" fontId="57" fillId="38" borderId="36" xfId="74" applyNumberFormat="1" applyFont="1" applyFill="1" applyAlignment="1">
      <alignment horizontal="right" wrapText="1"/>
    </xf>
    <xf numFmtId="49" fontId="7" fillId="36" borderId="32" xfId="79" applyNumberFormat="1" applyFont="1" applyFill="1" applyBorder="1" applyAlignment="1">
      <alignment horizontal="left" wrapText="1"/>
    </xf>
    <xf numFmtId="49" fontId="30" fillId="36" borderId="0" xfId="71" applyNumberFormat="1" applyFont="1" applyFill="1" applyAlignment="1">
      <alignment horizontal="left"/>
    </xf>
    <xf numFmtId="49" fontId="56" fillId="36" borderId="36" xfId="74" applyNumberFormat="1" applyFont="1" applyFill="1" applyAlignment="1">
      <alignment horizontal="right" wrapText="1"/>
    </xf>
    <xf numFmtId="49" fontId="57" fillId="36" borderId="36" xfId="74" applyNumberFormat="1" applyFont="1" applyFill="1" applyAlignment="1">
      <alignment horizontal="right" wrapText="1"/>
    </xf>
    <xf numFmtId="49" fontId="8" fillId="36" borderId="36" xfId="74" applyNumberFormat="1" applyFont="1" applyFill="1" applyAlignment="1">
      <alignment horizontal="left" wrapText="1"/>
    </xf>
    <xf numFmtId="49" fontId="7" fillId="36" borderId="33" xfId="78" applyNumberFormat="1" applyFont="1" applyFill="1" applyBorder="1" applyAlignment="1">
      <alignment horizontal="left" wrapText="1"/>
    </xf>
    <xf numFmtId="0" fontId="7" fillId="36" borderId="0" xfId="4" applyNumberFormat="1" applyFont="1" applyFill="1" applyBorder="1" applyAlignment="1">
      <alignment horizontal="left" wrapText="1"/>
    </xf>
    <xf numFmtId="0" fontId="7" fillId="36" borderId="33" xfId="78" applyNumberFormat="1" applyFont="1" applyFill="1" applyBorder="1" applyAlignment="1">
      <alignment horizontal="left" wrapText="1"/>
    </xf>
    <xf numFmtId="49" fontId="37" fillId="36" borderId="0" xfId="77"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77" applyNumberFormat="1" applyFont="1" applyFill="1" applyAlignment="1">
      <alignment horizontal="left"/>
    </xf>
    <xf numFmtId="49" fontId="7" fillId="36" borderId="0" xfId="77" applyNumberFormat="1" applyFont="1" applyFill="1" applyAlignment="1">
      <alignment horizontal="left"/>
    </xf>
    <xf numFmtId="49" fontId="7" fillId="36" borderId="0" xfId="4" applyNumberFormat="1" applyFont="1" applyFill="1" applyAlignment="1">
      <alignment horizontal="left" wrapText="1"/>
    </xf>
    <xf numFmtId="0" fontId="7" fillId="36" borderId="28" xfId="78" applyNumberFormat="1" applyFont="1" applyFill="1" applyBorder="1" applyAlignment="1">
      <alignment horizontal="left" wrapText="1"/>
    </xf>
    <xf numFmtId="0" fontId="7" fillId="36" borderId="0" xfId="0" applyNumberFormat="1" applyFont="1" applyFill="1" applyAlignment="1">
      <alignment horizontal="left"/>
    </xf>
    <xf numFmtId="49" fontId="8" fillId="36" borderId="0" xfId="77" applyNumberFormat="1" applyFont="1" applyFill="1" applyAlignment="1">
      <alignment horizontal="left" wrapText="1"/>
    </xf>
    <xf numFmtId="0" fontId="8" fillId="36" borderId="0" xfId="77" applyNumberFormat="1" applyFont="1" applyFill="1" applyBorder="1" applyAlignment="1">
      <alignment horizontal="left"/>
    </xf>
    <xf numFmtId="49" fontId="7" fillId="36" borderId="0" xfId="86" applyNumberFormat="1" applyFont="1" applyFill="1" applyAlignment="1">
      <alignment horizontal="left" wrapText="1"/>
    </xf>
    <xf numFmtId="0" fontId="8" fillId="36" borderId="36" xfId="74" applyNumberFormat="1" applyFont="1" applyFill="1" applyAlignment="1"/>
    <xf numFmtId="49" fontId="7" fillId="36" borderId="0" xfId="88" applyNumberFormat="1" applyFont="1" applyFill="1" applyAlignment="1">
      <alignment horizontal="left" wrapText="1"/>
    </xf>
    <xf numFmtId="0" fontId="0" fillId="36" borderId="0" xfId="0" applyFill="1" applyBorder="1" applyAlignment="1">
      <alignment wrapText="1"/>
    </xf>
    <xf numFmtId="0" fontId="8" fillId="36" borderId="36" xfId="74" applyNumberFormat="1" applyFont="1" applyFill="1" applyAlignment="1">
      <alignment horizontal="left"/>
    </xf>
    <xf numFmtId="0" fontId="8" fillId="36" borderId="1" xfId="78" applyNumberFormat="1" applyFont="1" applyFill="1" applyBorder="1" applyAlignment="1">
      <alignment horizontal="left"/>
    </xf>
    <xf numFmtId="0" fontId="8" fillId="36" borderId="32"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0" fontId="7" fillId="36" borderId="1" xfId="78" applyNumberFormat="1" applyFont="1" applyFill="1" applyBorder="1" applyAlignment="1">
      <alignment horizontal="left"/>
    </xf>
    <xf numFmtId="49" fontId="7" fillId="36" borderId="0" xfId="0" applyNumberFormat="1" applyFont="1" applyFill="1" applyAlignment="1">
      <alignment horizontal="left"/>
    </xf>
    <xf numFmtId="0" fontId="7" fillId="36" borderId="0" xfId="86" applyNumberFormat="1" applyFont="1" applyFill="1" applyAlignment="1">
      <alignment horizontal="left" wrapText="1"/>
    </xf>
    <xf numFmtId="0" fontId="8" fillId="36" borderId="0" xfId="77" applyNumberFormat="1" applyFont="1" applyFill="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6" xfId="82" applyNumberFormat="1" applyFont="1" applyFill="1" applyAlignment="1">
      <alignment horizontal="left" wrapText="1"/>
    </xf>
    <xf numFmtId="0" fontId="8" fillId="36" borderId="32" xfId="74" applyNumberFormat="1" applyFont="1" applyFill="1" applyBorder="1" applyAlignment="1">
      <alignment horizontal="left" wrapText="1"/>
    </xf>
    <xf numFmtId="49" fontId="30" fillId="36" borderId="0" xfId="71" applyNumberFormat="1" applyFont="1" applyFill="1" applyAlignment="1"/>
    <xf numFmtId="0" fontId="0" fillId="36" borderId="0" xfId="0" applyNumberFormat="1" applyFill="1"/>
    <xf numFmtId="0" fontId="7" fillId="36" borderId="36" xfId="79" applyFont="1" applyFill="1" applyBorder="1" applyAlignment="1"/>
    <xf numFmtId="49" fontId="7" fillId="0" borderId="0" xfId="4" applyNumberFormat="1" applyFont="1" applyFill="1" applyAlignment="1">
      <alignment horizontal="left" wrapText="1"/>
    </xf>
    <xf numFmtId="0" fontId="8" fillId="36" borderId="0" xfId="4"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Border="1" applyAlignment="1">
      <alignment horizontal="left"/>
    </xf>
    <xf numFmtId="49" fontId="7" fillId="36" borderId="32" xfId="79" applyNumberFormat="1" applyFont="1" applyFill="1" applyBorder="1" applyAlignment="1">
      <alignment horizontal="left"/>
    </xf>
    <xf numFmtId="49" fontId="7" fillId="36" borderId="34" xfId="78" applyNumberFormat="1" applyFont="1" applyFill="1" applyBorder="1" applyAlignment="1">
      <alignment horizontal="left"/>
    </xf>
    <xf numFmtId="49" fontId="8" fillId="36" borderId="32" xfId="74"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6" xfId="74" applyNumberFormat="1" applyFont="1" applyFill="1" applyAlignment="1">
      <alignment horizontal="left" wrapText="1"/>
    </xf>
    <xf numFmtId="49" fontId="8" fillId="36" borderId="0" xfId="77" applyNumberFormat="1" applyFont="1" applyFill="1" applyAlignment="1">
      <alignment horizontal="left"/>
    </xf>
    <xf numFmtId="49" fontId="0" fillId="36" borderId="0" xfId="77" applyNumberFormat="1" applyFont="1" applyFill="1" applyAlignment="1">
      <alignment horizontal="left"/>
    </xf>
    <xf numFmtId="49" fontId="8" fillId="0" borderId="0" xfId="74" applyNumberFormat="1" applyFont="1" applyFill="1" applyBorder="1" applyAlignment="1">
      <alignment horizontal="center"/>
    </xf>
    <xf numFmtId="0" fontId="7" fillId="36" borderId="0" xfId="0" applyNumberFormat="1" applyFont="1" applyFill="1" applyBorder="1" applyAlignment="1">
      <alignment horizontal="left" wrapText="1"/>
    </xf>
    <xf numFmtId="49" fontId="8" fillId="38" borderId="32" xfId="74" applyNumberFormat="1" applyFont="1" applyFill="1" applyBorder="1" applyAlignment="1">
      <alignment horizontal="right" wrapText="1"/>
    </xf>
    <xf numFmtId="0" fontId="0" fillId="38" borderId="27" xfId="78" applyFont="1" applyFill="1" applyBorder="1" applyAlignment="1">
      <alignment horizontal="right"/>
    </xf>
    <xf numFmtId="0" fontId="7" fillId="38" borderId="27" xfId="78" applyNumberFormat="1" applyFont="1" applyFill="1" applyBorder="1" applyAlignment="1">
      <alignment horizontal="right" wrapText="1"/>
    </xf>
    <xf numFmtId="0" fontId="7" fillId="38" borderId="27" xfId="78" applyNumberFormat="1" applyFont="1" applyFill="1" applyBorder="1" applyAlignment="1">
      <alignment horizontal="left" wrapText="1"/>
    </xf>
    <xf numFmtId="49" fontId="7" fillId="36" borderId="0" xfId="71" applyNumberFormat="1" applyFont="1" applyFill="1" applyBorder="1" applyAlignment="1">
      <alignment horizontal="left"/>
    </xf>
    <xf numFmtId="0" fontId="30" fillId="36" borderId="0" xfId="4" applyNumberFormat="1" applyFont="1" applyFill="1" applyAlignment="1">
      <alignment horizontal="left"/>
    </xf>
    <xf numFmtId="1" fontId="8" fillId="36" borderId="0" xfId="77" applyNumberFormat="1" applyFont="1" applyFill="1" applyAlignment="1">
      <alignment horizontal="left"/>
    </xf>
    <xf numFmtId="0" fontId="34" fillId="0" borderId="0" xfId="4"/>
    <xf numFmtId="0" fontId="30" fillId="36" borderId="0" xfId="71" applyNumberFormat="1" applyFont="1" applyFill="1" applyBorder="1" applyAlignment="1">
      <alignment horizontal="left" wrapText="1"/>
    </xf>
    <xf numFmtId="49" fontId="7" fillId="36" borderId="0" xfId="71" applyNumberFormat="1" applyFont="1" applyFill="1" applyBorder="1" applyAlignment="1"/>
    <xf numFmtId="49" fontId="7" fillId="36" borderId="36" xfId="82" applyNumberFormat="1" applyFont="1" applyFill="1" applyAlignment="1">
      <alignment horizontal="left"/>
    </xf>
    <xf numFmtId="1" fontId="8" fillId="36" borderId="0" xfId="77" applyNumberFormat="1" applyFont="1" applyFill="1" applyBorder="1" applyAlignment="1">
      <alignment horizontal="left"/>
    </xf>
    <xf numFmtId="1" fontId="7" fillId="36" borderId="0" xfId="77" applyNumberFormat="1" applyFont="1" applyFill="1" applyBorder="1" applyAlignment="1">
      <alignment horizontal="left"/>
    </xf>
    <xf numFmtId="1" fontId="7" fillId="36" borderId="0" xfId="77" applyNumberFormat="1" applyFont="1" applyFill="1" applyAlignment="1">
      <alignment horizontal="left"/>
    </xf>
    <xf numFmtId="49" fontId="8" fillId="36" borderId="1" xfId="87" applyNumberFormat="1" applyFont="1" applyFill="1" applyBorder="1" applyAlignment="1">
      <alignment horizontal="left"/>
    </xf>
    <xf numFmtId="49" fontId="7" fillId="36" borderId="32" xfId="74" applyNumberFormat="1" applyFont="1" applyFill="1" applyBorder="1" applyAlignment="1">
      <alignment horizontal="left"/>
    </xf>
    <xf numFmtId="49" fontId="8" fillId="36" borderId="34" xfId="78" applyNumberFormat="1" applyFont="1" applyFill="1" applyBorder="1" applyAlignment="1">
      <alignment horizontal="left"/>
    </xf>
    <xf numFmtId="49" fontId="8" fillId="36" borderId="32" xfId="74" applyNumberFormat="1" applyFont="1" applyFill="1" applyBorder="1" applyAlignment="1">
      <alignment horizontal="left" wrapText="1"/>
    </xf>
    <xf numFmtId="49" fontId="7" fillId="36" borderId="32" xfId="74" applyNumberFormat="1" applyFont="1" applyFill="1" applyBorder="1" applyAlignment="1">
      <alignment horizontal="left" wrapText="1"/>
    </xf>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49" fontId="8" fillId="36" borderId="36" xfId="79" applyNumberFormat="1" applyFont="1" applyFill="1" applyBorder="1" applyAlignment="1">
      <alignment horizontal="left" wrapText="1"/>
    </xf>
    <xf numFmtId="49" fontId="8" fillId="36" borderId="0" xfId="77" applyNumberFormat="1" applyFont="1" applyFill="1" applyBorder="1" applyAlignment="1">
      <alignment horizontal="left"/>
    </xf>
    <xf numFmtId="0" fontId="7" fillId="36" borderId="0" xfId="72" applyNumberFormat="1" applyFont="1" applyFill="1" applyBorder="1" applyAlignment="1">
      <alignment horizontal="left" wrapText="1"/>
    </xf>
    <xf numFmtId="0" fontId="7" fillId="36" borderId="26" xfId="4" applyNumberFormat="1" applyFont="1" applyFill="1" applyBorder="1"/>
    <xf numFmtId="49" fontId="0" fillId="36" borderId="1" xfId="78" applyNumberFormat="1" applyFont="1" applyFill="1" applyAlignment="1">
      <alignment horizontal="left"/>
    </xf>
    <xf numFmtId="0" fontId="7" fillId="36" borderId="35" xfId="4" applyNumberFormat="1" applyFont="1" applyFill="1" applyBorder="1"/>
    <xf numFmtId="49" fontId="8" fillId="36" borderId="34" xfId="78" applyNumberFormat="1" applyFont="1" applyFill="1" applyBorder="1" applyAlignment="1"/>
    <xf numFmtId="49" fontId="8" fillId="36" borderId="27" xfId="78" applyNumberFormat="1" applyFont="1" applyFill="1" applyBorder="1" applyAlignment="1"/>
    <xf numFmtId="0" fontId="7" fillId="36" borderId="0" xfId="4" applyNumberFormat="1" applyFont="1" applyFill="1"/>
    <xf numFmtId="0" fontId="8" fillId="36" borderId="0" xfId="77" applyNumberFormat="1" applyFont="1" applyFill="1" applyBorder="1" applyAlignment="1">
      <alignment horizontal="right" wrapText="1"/>
    </xf>
    <xf numFmtId="0" fontId="7" fillId="36" borderId="0" xfId="4" applyNumberFormat="1" applyFont="1" applyFill="1" applyAlignment="1">
      <alignment horizontal="center"/>
    </xf>
    <xf numFmtId="2" fontId="8" fillId="36" borderId="36" xfId="74" applyNumberFormat="1" applyFont="1" applyFill="1" applyAlignment="1">
      <alignment horizontal="left" wrapText="1"/>
    </xf>
    <xf numFmtId="0" fontId="8" fillId="36" borderId="1" xfId="78" applyNumberFormat="1" applyFont="1" applyFill="1" applyAlignment="1">
      <alignment horizontal="left" wrapText="1"/>
    </xf>
    <xf numFmtId="2" fontId="8" fillId="36" borderId="32" xfId="74" applyNumberFormat="1" applyFont="1" applyFill="1" applyBorder="1" applyAlignment="1">
      <alignment horizontal="left" wrapText="1"/>
    </xf>
    <xf numFmtId="49" fontId="8" fillId="36" borderId="0" xfId="77" applyNumberFormat="1" applyFont="1" applyFill="1" applyBorder="1" applyAlignment="1">
      <alignment horizontal="left" wrapText="1"/>
    </xf>
    <xf numFmtId="0" fontId="8" fillId="36" borderId="0" xfId="77" applyNumberFormat="1" applyFont="1" applyFill="1" applyBorder="1" applyAlignment="1">
      <alignment horizontal="left" wrapText="1"/>
    </xf>
    <xf numFmtId="49" fontId="8" fillId="36" borderId="36" xfId="74" applyNumberFormat="1" applyFont="1" applyFill="1" applyAlignment="1">
      <alignment horizontal="right" wrapText="1"/>
    </xf>
    <xf numFmtId="0" fontId="7" fillId="0" borderId="0" xfId="0" applyNumberFormat="1" applyFont="1" applyFill="1" applyAlignment="1">
      <alignment horizontal="left" wrapText="1"/>
    </xf>
    <xf numFmtId="49" fontId="8" fillId="38" borderId="0" xfId="74" applyNumberFormat="1" applyFont="1" applyFill="1" applyBorder="1" applyAlignment="1">
      <alignment horizontal="left"/>
    </xf>
    <xf numFmtId="49" fontId="8" fillId="36" borderId="0" xfId="74" applyNumberFormat="1" applyFont="1" applyFill="1" applyBorder="1" applyAlignment="1">
      <alignment horizontal="left"/>
    </xf>
    <xf numFmtId="0" fontId="7" fillId="36" borderId="0" xfId="4" applyFont="1" applyFill="1" applyAlignment="1">
      <alignment horizontal="left" wrapText="1"/>
    </xf>
    <xf numFmtId="0" fontId="7" fillId="36" borderId="0" xfId="0" applyFont="1" applyFill="1" applyAlignment="1">
      <alignment horizontal="left" wrapText="1"/>
    </xf>
    <xf numFmtId="49" fontId="8" fillId="36" borderId="1" xfId="87" applyNumberFormat="1" applyFont="1" applyFill="1" applyBorder="1" applyAlignment="1">
      <alignment horizontal="left" wrapText="1"/>
    </xf>
    <xf numFmtId="49" fontId="7" fillId="36" borderId="1" xfId="87" applyNumberFormat="1" applyFont="1" applyFill="1" applyBorder="1" applyAlignment="1">
      <alignment horizontal="left" wrapText="1"/>
    </xf>
    <xf numFmtId="49" fontId="30" fillId="36" borderId="0" xfId="4" applyNumberFormat="1" applyFont="1" applyFill="1" applyBorder="1" applyAlignment="1">
      <alignment horizontal="left"/>
    </xf>
    <xf numFmtId="49" fontId="7" fillId="36" borderId="0" xfId="0" applyNumberFormat="1" applyFont="1" applyFill="1" applyBorder="1" applyAlignment="1"/>
    <xf numFmtId="49" fontId="7" fillId="36" borderId="0" xfId="77" applyNumberFormat="1" applyFont="1" applyFill="1" applyAlignment="1">
      <alignment horizontal="left" wrapText="1"/>
    </xf>
    <xf numFmtId="0" fontId="7" fillId="36" borderId="1" xfId="87" applyNumberFormat="1" applyFont="1" applyFill="1" applyBorder="1" applyAlignment="1">
      <alignment horizontal="left"/>
    </xf>
    <xf numFmtId="49" fontId="37" fillId="36" borderId="0" xfId="77" applyNumberFormat="1" applyFont="1" applyFill="1" applyBorder="1" applyAlignment="1">
      <alignment horizontal="left" wrapText="1"/>
    </xf>
    <xf numFmtId="49" fontId="32" fillId="36" borderId="0" xfId="77" applyNumberFormat="1" applyFont="1" applyFill="1" applyAlignment="1">
      <alignment horizontal="left" wrapText="1"/>
    </xf>
    <xf numFmtId="49" fontId="7" fillId="36" borderId="36" xfId="74" applyNumberFormat="1" applyFont="1" applyFill="1" applyBorder="1" applyAlignment="1">
      <alignment horizontal="left"/>
    </xf>
    <xf numFmtId="49" fontId="0" fillId="36" borderId="36" xfId="74" applyNumberFormat="1" applyFont="1" applyFill="1" applyAlignment="1">
      <alignment horizontal="left" wrapText="1"/>
    </xf>
    <xf numFmtId="0" fontId="7" fillId="0" borderId="0" xfId="4" applyNumberFormat="1" applyFont="1" applyFill="1" applyAlignment="1">
      <alignment horizontal="left" wrapText="1"/>
    </xf>
    <xf numFmtId="49" fontId="7" fillId="36" borderId="0" xfId="63" applyNumberFormat="1" applyFont="1" applyFill="1" applyAlignment="1">
      <alignment horizontal="left" wrapText="1"/>
    </xf>
    <xf numFmtId="49" fontId="7" fillId="0" borderId="0" xfId="0" applyNumberFormat="1" applyFont="1" applyFill="1" applyAlignment="1">
      <alignment horizontal="left" wrapText="1"/>
    </xf>
    <xf numFmtId="49" fontId="0" fillId="0" borderId="0" xfId="0" applyNumberFormat="1" applyFill="1" applyAlignment="1">
      <alignment horizontal="left" wrapText="1"/>
    </xf>
    <xf numFmtId="1" fontId="8" fillId="36" borderId="0" xfId="77" applyNumberFormat="1" applyFont="1" applyFill="1" applyAlignment="1">
      <alignment horizontal="left" wrapText="1"/>
    </xf>
    <xf numFmtId="1" fontId="7" fillId="0" borderId="0" xfId="0" applyNumberFormat="1" applyFont="1" applyFill="1" applyAlignment="1">
      <alignment horizontal="left" wrapText="1"/>
    </xf>
    <xf numFmtId="1" fontId="7" fillId="36" borderId="0" xfId="0" applyNumberFormat="1" applyFont="1" applyFill="1" applyAlignment="1">
      <alignment horizontal="left" wrapText="1"/>
    </xf>
    <xf numFmtId="0" fontId="7" fillId="0" borderId="0" xfId="86" applyNumberFormat="1" applyFont="1" applyFill="1" applyAlignment="1">
      <alignment horizontal="left" wrapText="1"/>
    </xf>
    <xf numFmtId="0" fontId="30" fillId="36" borderId="0" xfId="71" applyNumberFormat="1" applyFont="1" applyFill="1" applyAlignment="1">
      <alignment horizontal="left" vertical="top"/>
    </xf>
    <xf numFmtId="0" fontId="7" fillId="36" borderId="0" xfId="71" applyNumberFormat="1" applyFont="1" applyFill="1" applyAlignment="1">
      <alignment horizontal="left" vertical="top"/>
    </xf>
    <xf numFmtId="1" fontId="7" fillId="36" borderId="0" xfId="0" applyNumberFormat="1" applyFont="1" applyFill="1" applyAlignment="1">
      <alignment wrapText="1"/>
    </xf>
  </cellXfs>
  <cellStyles count="8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7"/>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8"/>
    <cellStyle name="ar_smallheading" xfId="74"/>
    <cellStyle name="ar_smallheading_noborder" xfId="77"/>
    <cellStyle name="ar-middle" xfId="75"/>
    <cellStyle name="ar-strictseparator" xfId="86"/>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339933"/>
      <color rgb="FFEBEBEB"/>
      <color rgb="FF0066FF"/>
      <color rgb="FFFF6600"/>
      <color rgb="FFCCFFCC"/>
      <color rgb="FFFF33CC"/>
      <color rgb="FFCC00CC"/>
      <color rgb="FF66FF33"/>
      <color rgb="FFF2F2F2"/>
      <color rgb="FFFF7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en-US/2016/ar/financial-statements/financials-2016/consolidated-financial-statements/notes-to-the-consolidated-financial-statements/" TargetMode="External"/><Relationship Id="rId13" Type="http://schemas.openxmlformats.org/officeDocument/2006/relationships/printerSettings" Target="../printerSettings/printerSettings3.bin"/><Relationship Id="rId3" Type="http://schemas.openxmlformats.org/officeDocument/2006/relationships/hyperlink" Target="http://www.wartsilareports.com/en-US/2016/ar/financial-statements/financials-2016/consolidated-financial-statements/notes-to-the-consolidated-financial-statements/" TargetMode="External"/><Relationship Id="rId7" Type="http://schemas.openxmlformats.org/officeDocument/2006/relationships/hyperlink" Target="http://www.wartsilareports.com/en-US/2016/ar/financial-statements/financials-2016/consolidated-financial-statements/notes-to-the-consolidated-financial-statements/" TargetMode="External"/><Relationship Id="rId12" Type="http://schemas.openxmlformats.org/officeDocument/2006/relationships/hyperlink" Target="http://www.wartsilareports.com/en-US/2016/ar/financial-statements/financials-2016/consolidated-financial-statements/notes-to-the-consolidated-financial-statements/" TargetMode="External"/><Relationship Id="rId2" Type="http://schemas.openxmlformats.org/officeDocument/2006/relationships/hyperlink" Target="http://www.wartsilareports.com/en-US/2016/ar/financial-statements/financials-2016/consolidated-financial-statements/notes-to-the-consolidated-financial-statements/" TargetMode="External"/><Relationship Id="rId1" Type="http://schemas.openxmlformats.org/officeDocument/2006/relationships/hyperlink" Target="http://www.wartsilareports.com/en-US/2016/ar/financial-statements/financials-2016/consolidated-financial-statements/notes-to-the-consolidated-financial-statements/" TargetMode="External"/><Relationship Id="rId6" Type="http://schemas.openxmlformats.org/officeDocument/2006/relationships/hyperlink" Target="http://www.wartsilareports.com/en-US/2016/ar/financial-statements/financials-2016/consolidated-financial-statements/notes-to-the-consolidated-financial-statements/" TargetMode="External"/><Relationship Id="rId11" Type="http://schemas.openxmlformats.org/officeDocument/2006/relationships/hyperlink" Target="http://www.wartsilareports.com/en-US/2016/ar/financial-statements/financials-2016/consolidated-financial-statements/notes-to-the-consolidated-financial-statements/" TargetMode="External"/><Relationship Id="rId5" Type="http://schemas.openxmlformats.org/officeDocument/2006/relationships/hyperlink" Target="http://www.wartsilareports.com/en-US/2016/ar/financial-statements/financials-2016/consolidated-financial-statements/notes-to-the-consolidated-financial-statements/" TargetMode="External"/><Relationship Id="rId10" Type="http://schemas.openxmlformats.org/officeDocument/2006/relationships/hyperlink" Target="http://www.wartsilareports.com/en-US/2016/ar/financial-statements/financials-2016/consolidated-financial-statements/notes-to-the-consolidated-financial-statements/" TargetMode="External"/><Relationship Id="rId4" Type="http://schemas.openxmlformats.org/officeDocument/2006/relationships/hyperlink" Target="http://www.wartsilareports.com/en-US/2016/ar/financial-statements/financials-2016/consolidated-financial-statements/notes-to-the-consolidated-financial-statements/" TargetMode="External"/><Relationship Id="rId9" Type="http://schemas.openxmlformats.org/officeDocument/2006/relationships/hyperlink" Target="http://www.wartsilareports.com/en-US/2016/ar/financial-statements/financials-2016/consolidated-financial-statements/notes-to-the-consolidated-financial-statements/" TargetMode="External"/><Relationship Id="rId14" Type="http://schemas.openxmlformats.org/officeDocument/2006/relationships/customProperty" Target="../customProperty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en-US/2016/ar/financial-statements/financials-2016/consolidated-financial-statements/notes-to-the-consolidated-financial-statements/" TargetMode="External"/><Relationship Id="rId13" Type="http://schemas.openxmlformats.org/officeDocument/2006/relationships/hyperlink" Target="http://www.wartsilareports.com/en-US/2016/ar/financial-statements/financials-2016/consolidated-financial-statements/notes-to-the-consolidated-financial-statements/" TargetMode="External"/><Relationship Id="rId18" Type="http://schemas.openxmlformats.org/officeDocument/2006/relationships/hyperlink" Target="http://www.wartsilareports.com/en-US/2016/ar/financial-statements/financials-2016/consolidated-financial-statements/notes-to-the-consolidated-financial-statements/" TargetMode="External"/><Relationship Id="rId26" Type="http://schemas.openxmlformats.org/officeDocument/2006/relationships/hyperlink" Target="http://www.wartsilareports.com/en-US/2016/ar/financial-statements/financials-2016/consolidated-financial-statements/notes-to-the-consolidated-financial-statements/" TargetMode="External"/><Relationship Id="rId3" Type="http://schemas.openxmlformats.org/officeDocument/2006/relationships/hyperlink" Target="http://www.wartsilareports.com/en-US/2016/ar/financial-statements/financials-2016/consolidated-financial-statements/notes-to-the-consolidated-financial-statements/" TargetMode="External"/><Relationship Id="rId21" Type="http://schemas.openxmlformats.org/officeDocument/2006/relationships/hyperlink" Target="http://www.wartsilareports.com/en-US/2016/ar/financial-statements/financials-2016/consolidated-financial-statements/notes-to-the-consolidated-financial-statements/" TargetMode="External"/><Relationship Id="rId34" Type="http://schemas.openxmlformats.org/officeDocument/2006/relationships/customProperty" Target="../customProperty6.bin"/><Relationship Id="rId7" Type="http://schemas.openxmlformats.org/officeDocument/2006/relationships/hyperlink" Target="http://www.wartsilareports.com/en-US/2016/ar/financial-statements/financials-2016/consolidated-financial-statements/notes-to-the-consolidated-financial-statements/" TargetMode="External"/><Relationship Id="rId12" Type="http://schemas.openxmlformats.org/officeDocument/2006/relationships/hyperlink" Target="http://www.wartsilareports.com/en-US/2016/ar/financial-statements/financials-2016/consolidated-financial-statements/notes-to-the-consolidated-financial-statements/" TargetMode="External"/><Relationship Id="rId17" Type="http://schemas.openxmlformats.org/officeDocument/2006/relationships/hyperlink" Target="http://www.wartsilareports.com/en-US/2016/ar/financial-statements/financials-2016/consolidated-financial-statements/notes-to-the-consolidated-financial-statements/" TargetMode="External"/><Relationship Id="rId25" Type="http://schemas.openxmlformats.org/officeDocument/2006/relationships/hyperlink" Target="http://www.wartsilareports.com/en-US/2016/ar/financial-statements/financials-2016/consolidated-financial-statements/notes-to-the-consolidated-financial-statements/" TargetMode="External"/><Relationship Id="rId33" Type="http://schemas.openxmlformats.org/officeDocument/2006/relationships/printerSettings" Target="../printerSettings/printerSettings5.bin"/><Relationship Id="rId2" Type="http://schemas.openxmlformats.org/officeDocument/2006/relationships/hyperlink" Target="http://www.wartsilareports.com/en-US/2016/ar/financial-statements/financials-2016/consolidated-financial-statements/notes-to-the-consolidated-financial-statements/" TargetMode="External"/><Relationship Id="rId16" Type="http://schemas.openxmlformats.org/officeDocument/2006/relationships/hyperlink" Target="http://www.wartsilareports.com/en-US/2016/ar/financial-statements/financials-2016/consolidated-financial-statements/notes-to-the-consolidated-financial-statements/" TargetMode="External"/><Relationship Id="rId20" Type="http://schemas.openxmlformats.org/officeDocument/2006/relationships/hyperlink" Target="http://www.wartsilareports.com/en-US/2016/ar/financial-statements/financials-2016/consolidated-financial-statements/notes-to-the-consolidated-financial-statements/" TargetMode="External"/><Relationship Id="rId29" Type="http://schemas.openxmlformats.org/officeDocument/2006/relationships/hyperlink" Target="http://www.wartsilareports.com/en-US/2016/ar/financial-statements/financials-2016/consolidated-financial-statements/notes-to-the-consolidated-financial-statements/" TargetMode="External"/><Relationship Id="rId1" Type="http://schemas.openxmlformats.org/officeDocument/2006/relationships/hyperlink" Target="http://www.wartsilareports.com/en-US/2016/ar/financial-statements/financials-2016/consolidated-financial-statements/notes-to-the-consolidated-financial-statements/" TargetMode="External"/><Relationship Id="rId6" Type="http://schemas.openxmlformats.org/officeDocument/2006/relationships/hyperlink" Target="http://www.wartsilareports.com/en-US/2016/ar/financial-statements/financials-2016/consolidated-financial-statements/notes-to-the-consolidated-financial-statements/" TargetMode="External"/><Relationship Id="rId11" Type="http://schemas.openxmlformats.org/officeDocument/2006/relationships/hyperlink" Target="http://www.wartsilareports.com/en-US/2016/ar/financial-statements/financials-2016/consolidated-financial-statements/notes-to-the-consolidated-financial-statements/" TargetMode="External"/><Relationship Id="rId24" Type="http://schemas.openxmlformats.org/officeDocument/2006/relationships/hyperlink" Target="http://www.wartsilareports.com/en-US/2016/ar/financial-statements/financials-2016/consolidated-financial-statements/notes-to-the-consolidated-financial-statements/" TargetMode="External"/><Relationship Id="rId32" Type="http://schemas.openxmlformats.org/officeDocument/2006/relationships/hyperlink" Target="http://www.wartsilareports.com/en-US/2016/ar/financial-statements/financials-2016/consolidated-financial-statements/notes-to-the-consolidated-financial-statements/" TargetMode="External"/><Relationship Id="rId5" Type="http://schemas.openxmlformats.org/officeDocument/2006/relationships/hyperlink" Target="http://www.wartsilareports.com/en-US/2016/ar/financial-statements/financials-2016/consolidated-financial-statements/notes-to-the-consolidated-financial-statements/" TargetMode="External"/><Relationship Id="rId15" Type="http://schemas.openxmlformats.org/officeDocument/2006/relationships/hyperlink" Target="http://www.wartsilareports.com/en-US/2016/ar/financial-statements/financials-2016/consolidated-financial-statements/notes-to-the-consolidated-financial-statements/" TargetMode="External"/><Relationship Id="rId23" Type="http://schemas.openxmlformats.org/officeDocument/2006/relationships/hyperlink" Target="http://www.wartsilareports.com/en-US/2016/ar/financial-statements/financials-2016/consolidated-financial-statements/notes-to-the-consolidated-financial-statements/" TargetMode="External"/><Relationship Id="rId28" Type="http://schemas.openxmlformats.org/officeDocument/2006/relationships/hyperlink" Target="http://www.wartsilareports.com/en-US/2016/ar/financial-statements/financials-2016/consolidated-financial-statements/notes-to-the-consolidated-financial-statements/" TargetMode="External"/><Relationship Id="rId10" Type="http://schemas.openxmlformats.org/officeDocument/2006/relationships/hyperlink" Target="http://www.wartsilareports.com/en-US/2016/ar/financial-statements/financials-2016/consolidated-financial-statements/notes-to-the-consolidated-financial-statements/" TargetMode="External"/><Relationship Id="rId19" Type="http://schemas.openxmlformats.org/officeDocument/2006/relationships/hyperlink" Target="http://www.wartsilareports.com/en-US/2016/ar/financial-statements/financials-2016/consolidated-financial-statements/notes-to-the-consolidated-financial-statements/" TargetMode="External"/><Relationship Id="rId31" Type="http://schemas.openxmlformats.org/officeDocument/2006/relationships/hyperlink" Target="http://www.wartsilareports.com/en-US/2016/ar/financial-statements/financials-2016/consolidated-financial-statements/notes-to-the-consolidated-financial-statements/" TargetMode="External"/><Relationship Id="rId4" Type="http://schemas.openxmlformats.org/officeDocument/2006/relationships/hyperlink" Target="http://www.wartsilareports.com/en-US/2016/ar/financial-statements/financials-2016/consolidated-financial-statements/notes-to-the-consolidated-financial-statements/" TargetMode="External"/><Relationship Id="rId9" Type="http://schemas.openxmlformats.org/officeDocument/2006/relationships/hyperlink" Target="http://www.wartsilareports.com/en-US/2016/ar/financial-statements/financials-2016/consolidated-financial-statements/notes-to-the-consolidated-financial-statements/" TargetMode="External"/><Relationship Id="rId14" Type="http://schemas.openxmlformats.org/officeDocument/2006/relationships/hyperlink" Target="http://www.wartsilareports.com/en-US/2016/ar/financial-statements/financials-2016/consolidated-financial-statements/notes-to-the-consolidated-financial-statements/" TargetMode="External"/><Relationship Id="rId22" Type="http://schemas.openxmlformats.org/officeDocument/2006/relationships/hyperlink" Target="http://www.wartsilareports.com/en-US/2016/ar/financial-statements/financials-2016/consolidated-financial-statements/notes-to-the-consolidated-financial-statements/" TargetMode="External"/><Relationship Id="rId27" Type="http://schemas.openxmlformats.org/officeDocument/2006/relationships/hyperlink" Target="http://www.wartsilareports.com/en-US/2016/ar/financial-statements/financials-2016/consolidated-financial-statements/notes-to-the-consolidated-financial-statements/" TargetMode="External"/><Relationship Id="rId30" Type="http://schemas.openxmlformats.org/officeDocument/2006/relationships/hyperlink" Target="http://www.wartsilareports.com/en-US/2016/ar/financial-statements/financials-2016/consolidated-financial-statements/notes-to-the-consolidated-financial-statement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en-US/2016/ar/financial-statements/financials-2016/consolidated-financial-statements/notes-to-the-consolidated-financial-statements/" TargetMode="External"/><Relationship Id="rId13" Type="http://schemas.openxmlformats.org/officeDocument/2006/relationships/printerSettings" Target="../printerSettings/printerSettings6.bin"/><Relationship Id="rId3" Type="http://schemas.openxmlformats.org/officeDocument/2006/relationships/hyperlink" Target="http://www.wartsilareports.com/en-US/2016/ar/financial-statements/financials-2016/consolidated-financial-statements/notes-to-the-consolidated-financial-statements/" TargetMode="External"/><Relationship Id="rId7" Type="http://schemas.openxmlformats.org/officeDocument/2006/relationships/hyperlink" Target="http://www.wartsilareports.com/en-US/2016/ar/financial-statements/financials-2016/consolidated-financial-statements/notes-to-the-consolidated-financial-statements/" TargetMode="External"/><Relationship Id="rId12" Type="http://schemas.openxmlformats.org/officeDocument/2006/relationships/hyperlink" Target="http://www.wartsilareports.com/en-US/2016/ar/financial-statements/financials-2016/consolidated-financial-statements/notes-to-the-consolidated-financial-statements/" TargetMode="External"/><Relationship Id="rId2" Type="http://schemas.openxmlformats.org/officeDocument/2006/relationships/hyperlink" Target="http://www.wartsilareports.com/en-US/2016/ar/financial-statements/financials-2016/consolidated-financial-statements/notes-to-the-consolidated-financial-statements/" TargetMode="External"/><Relationship Id="rId1" Type="http://schemas.openxmlformats.org/officeDocument/2006/relationships/hyperlink" Target="http://www.wartsilareports.com/en-US/2016/ar/financial-statements/financials-2016/consolidated-financial-statements/notes-to-the-consolidated-financial-statements/" TargetMode="External"/><Relationship Id="rId6" Type="http://schemas.openxmlformats.org/officeDocument/2006/relationships/hyperlink" Target="http://www.wartsilareports.com/en-US/2016/ar/financial-statements/financials-2016/consolidated-financial-statements/notes-to-the-consolidated-financial-statements/" TargetMode="External"/><Relationship Id="rId11" Type="http://schemas.openxmlformats.org/officeDocument/2006/relationships/hyperlink" Target="http://www.wartsilareports.com/en-US/2016/ar/financial-statements/financials-2016/consolidated-financial-statements/notes-to-the-consolidated-financial-statements/" TargetMode="External"/><Relationship Id="rId5" Type="http://schemas.openxmlformats.org/officeDocument/2006/relationships/hyperlink" Target="http://www.wartsilareports.com/en-US/2016/ar/financial-statements/financials-2016/consolidated-financial-statements/notes-to-the-consolidated-financial-statements/" TargetMode="External"/><Relationship Id="rId10" Type="http://schemas.openxmlformats.org/officeDocument/2006/relationships/hyperlink" Target="http://www.wartsilareports.com/en-US/2016/ar/financial-statements/financials-2016/consolidated-financial-statements/notes-to-the-consolidated-financial-statements/" TargetMode="External"/><Relationship Id="rId4" Type="http://schemas.openxmlformats.org/officeDocument/2006/relationships/hyperlink" Target="http://www.wartsilareports.com/en-US/2016/ar/financial-statements/financials-2016/consolidated-financial-statements/notes-to-the-consolidated-financial-statements/" TargetMode="External"/><Relationship Id="rId9" Type="http://schemas.openxmlformats.org/officeDocument/2006/relationships/hyperlink" Target="http://www.wartsilareports.com/en-US/2016/ar/financial-statements/financials-2016/consolidated-financial-statements/notes-to-the-consolidated-financial-statements/" TargetMode="External"/><Relationship Id="rId14"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70"/>
  <sheetViews>
    <sheetView tabSelected="1" zoomScaleNormal="100" zoomScalePageLayoutView="150" workbookViewId="0">
      <selection sqref="A1:H1"/>
    </sheetView>
  </sheetViews>
  <sheetFormatPr defaultColWidth="8.83203125" defaultRowHeight="11.25"/>
  <cols>
    <col min="1" max="1" width="3.33203125" style="225" customWidth="1"/>
    <col min="2" max="2" width="63.33203125" style="225" customWidth="1"/>
    <col min="3" max="3" width="5" style="231" customWidth="1"/>
    <col min="4" max="8" width="11.6640625" style="232" customWidth="1"/>
    <col min="9" max="17" width="3.6640625" style="1040" customWidth="1"/>
    <col min="18" max="16384" width="8.83203125" style="1040"/>
  </cols>
  <sheetData>
    <row r="1" spans="1:8" ht="15.75">
      <c r="A1" s="1070" t="s">
        <v>979</v>
      </c>
      <c r="B1" s="1071"/>
      <c r="C1" s="1071"/>
      <c r="D1" s="1071"/>
      <c r="E1" s="1071"/>
      <c r="F1" s="1071"/>
      <c r="G1" s="1071"/>
      <c r="H1" s="1071"/>
    </row>
    <row r="2" spans="1:8" ht="11.25" customHeight="1">
      <c r="A2" s="219"/>
      <c r="B2" s="807" t="s">
        <v>1183</v>
      </c>
      <c r="C2" s="808" t="s">
        <v>1183</v>
      </c>
      <c r="D2" s="809" t="s">
        <v>1183</v>
      </c>
      <c r="E2" s="222"/>
      <c r="F2" s="222"/>
      <c r="G2" s="222"/>
      <c r="H2" s="222"/>
    </row>
    <row r="3" spans="1:8" ht="11.25" customHeight="1">
      <c r="A3" s="207"/>
      <c r="B3" s="810" t="s">
        <v>1183</v>
      </c>
      <c r="C3" s="811" t="s">
        <v>1183</v>
      </c>
      <c r="D3" s="812" t="s">
        <v>1183</v>
      </c>
      <c r="E3" s="502"/>
      <c r="F3" s="503"/>
      <c r="G3" s="503" t="s">
        <v>1076</v>
      </c>
      <c r="H3" s="503" t="s">
        <v>1076</v>
      </c>
    </row>
    <row r="4" spans="1:8" ht="11.25" customHeight="1">
      <c r="A4" s="1072" t="s">
        <v>728</v>
      </c>
      <c r="B4" s="1073"/>
      <c r="C4" s="501"/>
      <c r="D4" s="693">
        <v>2016</v>
      </c>
      <c r="E4" s="233">
        <v>2015</v>
      </c>
      <c r="F4" s="233">
        <v>2014</v>
      </c>
      <c r="G4" s="233" t="s">
        <v>1243</v>
      </c>
      <c r="H4" s="233" t="s">
        <v>1244</v>
      </c>
    </row>
    <row r="5" spans="1:8" ht="11.25" customHeight="1">
      <c r="A5" s="1074" t="s">
        <v>523</v>
      </c>
      <c r="B5" s="1074"/>
      <c r="C5" s="505"/>
      <c r="D5" s="701">
        <v>4801</v>
      </c>
      <c r="E5" s="506">
        <v>5029</v>
      </c>
      <c r="F5" s="456">
        <v>4779</v>
      </c>
      <c r="G5" s="456">
        <v>4607</v>
      </c>
      <c r="H5" s="456">
        <v>4725</v>
      </c>
    </row>
    <row r="6" spans="1:8" ht="11.25" customHeight="1">
      <c r="A6" s="813"/>
      <c r="B6" s="469" t="s">
        <v>711</v>
      </c>
      <c r="C6" s="507" t="s">
        <v>880</v>
      </c>
      <c r="D6" s="818">
        <v>97.5</v>
      </c>
      <c r="E6" s="508">
        <v>97.8</v>
      </c>
      <c r="F6" s="509">
        <v>98.9</v>
      </c>
      <c r="G6" s="509">
        <v>99</v>
      </c>
      <c r="H6" s="509">
        <v>98.8</v>
      </c>
    </row>
    <row r="7" spans="1:8" ht="11.25" customHeight="1">
      <c r="A7" s="1075" t="s">
        <v>712</v>
      </c>
      <c r="B7" s="1075"/>
      <c r="C7" s="496"/>
      <c r="D7" s="701">
        <v>1804</v>
      </c>
      <c r="E7" s="459">
        <v>1936</v>
      </c>
      <c r="F7" s="459">
        <v>2280</v>
      </c>
      <c r="G7" s="459">
        <v>2306</v>
      </c>
      <c r="H7" s="459">
        <v>2349</v>
      </c>
    </row>
    <row r="8" spans="1:8" ht="11.25" customHeight="1">
      <c r="A8" s="1075" t="s">
        <v>688</v>
      </c>
      <c r="B8" s="1075"/>
      <c r="C8" s="505"/>
      <c r="D8" s="701">
        <v>18332</v>
      </c>
      <c r="E8" s="456">
        <v>18565</v>
      </c>
      <c r="F8" s="456">
        <v>18042</v>
      </c>
      <c r="G8" s="456">
        <v>18339</v>
      </c>
      <c r="H8" s="456">
        <v>18930</v>
      </c>
    </row>
    <row r="9" spans="1:8" ht="11.25" customHeight="1">
      <c r="A9" s="814"/>
      <c r="B9" s="469" t="s">
        <v>713</v>
      </c>
      <c r="C9" s="505"/>
      <c r="D9" s="701">
        <v>3482</v>
      </c>
      <c r="E9" s="456">
        <v>3580</v>
      </c>
      <c r="F9" s="456">
        <v>3582</v>
      </c>
      <c r="G9" s="456">
        <v>3662</v>
      </c>
      <c r="H9" s="456">
        <v>3599</v>
      </c>
    </row>
    <row r="10" spans="1:8" ht="11.25" customHeight="1">
      <c r="A10" s="1076" t="s">
        <v>436</v>
      </c>
      <c r="B10" s="1076"/>
      <c r="C10" s="519"/>
      <c r="D10" s="713">
        <v>4696</v>
      </c>
      <c r="E10" s="518">
        <v>4882</v>
      </c>
      <c r="F10" s="518">
        <v>4530</v>
      </c>
      <c r="G10" s="518">
        <v>4311</v>
      </c>
      <c r="H10" s="518">
        <v>4492</v>
      </c>
    </row>
    <row r="11" spans="1:8" ht="11.25" customHeight="1">
      <c r="A11" s="1077" t="s">
        <v>649</v>
      </c>
      <c r="B11" s="1074"/>
      <c r="C11" s="576"/>
      <c r="D11" s="762"/>
      <c r="E11" s="577"/>
      <c r="F11" s="577"/>
      <c r="G11" s="577"/>
      <c r="H11" s="577"/>
    </row>
    <row r="12" spans="1:8" ht="11.25" customHeight="1">
      <c r="A12" s="1075" t="s">
        <v>433</v>
      </c>
      <c r="B12" s="1075"/>
      <c r="C12" s="545"/>
      <c r="D12" s="712">
        <v>138</v>
      </c>
      <c r="E12" s="548">
        <v>124</v>
      </c>
      <c r="F12" s="548">
        <v>115</v>
      </c>
      <c r="G12" s="548">
        <v>120</v>
      </c>
      <c r="H12" s="548">
        <v>139</v>
      </c>
    </row>
    <row r="13" spans="1:8">
      <c r="A13" s="1078" t="s">
        <v>31</v>
      </c>
      <c r="B13" s="1078" t="s">
        <v>833</v>
      </c>
      <c r="C13" s="545"/>
      <c r="D13" s="712">
        <v>14</v>
      </c>
      <c r="E13" s="548">
        <v>17</v>
      </c>
      <c r="F13" s="548">
        <v>26</v>
      </c>
      <c r="G13" s="548">
        <v>28</v>
      </c>
      <c r="H13" s="548">
        <v>9</v>
      </c>
    </row>
    <row r="14" spans="1:8">
      <c r="A14" s="1078" t="s">
        <v>1298</v>
      </c>
      <c r="B14" s="1078"/>
      <c r="C14" s="545"/>
      <c r="D14" s="712">
        <v>583</v>
      </c>
      <c r="E14" s="548">
        <v>612</v>
      </c>
      <c r="F14" s="548">
        <v>569</v>
      </c>
      <c r="G14" s="548">
        <v>557</v>
      </c>
      <c r="H14" s="548">
        <v>517</v>
      </c>
    </row>
    <row r="15" spans="1:8">
      <c r="A15" s="806"/>
      <c r="B15" s="515" t="s">
        <v>865</v>
      </c>
      <c r="C15" s="578" t="s">
        <v>880</v>
      </c>
      <c r="D15" s="788">
        <v>12.1</v>
      </c>
      <c r="E15" s="579">
        <v>12.2</v>
      </c>
      <c r="F15" s="579">
        <v>11.9</v>
      </c>
      <c r="G15" s="579">
        <v>12.1</v>
      </c>
      <c r="H15" s="579">
        <v>10.9</v>
      </c>
    </row>
    <row r="16" spans="1:8" ht="11.25" customHeight="1">
      <c r="A16" s="1078" t="s">
        <v>199</v>
      </c>
      <c r="B16" s="1078"/>
      <c r="C16" s="545"/>
      <c r="D16" s="712">
        <v>532</v>
      </c>
      <c r="E16" s="548">
        <v>587</v>
      </c>
      <c r="F16" s="548">
        <v>522</v>
      </c>
      <c r="G16" s="548">
        <v>537</v>
      </c>
      <c r="H16" s="548">
        <v>483</v>
      </c>
    </row>
    <row r="17" spans="1:8" ht="11.25" customHeight="1">
      <c r="A17" s="806"/>
      <c r="B17" s="515" t="s">
        <v>865</v>
      </c>
      <c r="C17" s="578" t="s">
        <v>880</v>
      </c>
      <c r="D17" s="788">
        <v>11.1</v>
      </c>
      <c r="E17" s="579">
        <v>11.7</v>
      </c>
      <c r="F17" s="579">
        <v>10.9</v>
      </c>
      <c r="G17" s="579">
        <v>11.7</v>
      </c>
      <c r="H17" s="579">
        <v>10.199999999999999</v>
      </c>
    </row>
    <row r="18" spans="1:8" ht="11.25" customHeight="1">
      <c r="A18" s="1082" t="s">
        <v>1297</v>
      </c>
      <c r="B18" s="1082"/>
      <c r="C18" s="578"/>
      <c r="D18" s="712">
        <v>618</v>
      </c>
      <c r="E18" s="548">
        <v>643</v>
      </c>
      <c r="F18" s="548">
        <v>594</v>
      </c>
      <c r="G18" s="548">
        <v>589</v>
      </c>
      <c r="H18" s="548">
        <v>552</v>
      </c>
    </row>
    <row r="19" spans="1:8" ht="11.25" customHeight="1">
      <c r="A19" s="902"/>
      <c r="B19" s="902" t="s">
        <v>865</v>
      </c>
      <c r="C19" s="578" t="s">
        <v>880</v>
      </c>
      <c r="D19" s="788">
        <v>12.9</v>
      </c>
      <c r="E19" s="579">
        <v>12.8</v>
      </c>
      <c r="F19" s="579">
        <v>12.4</v>
      </c>
      <c r="G19" s="579">
        <v>12.8</v>
      </c>
      <c r="H19" s="579">
        <v>11.7</v>
      </c>
    </row>
    <row r="20" spans="1:8" ht="11.25" customHeight="1">
      <c r="A20" s="1078" t="s">
        <v>195</v>
      </c>
      <c r="B20" s="1078"/>
      <c r="C20" s="545"/>
      <c r="D20" s="712">
        <v>-53</v>
      </c>
      <c r="E20" s="548">
        <v>-34</v>
      </c>
      <c r="F20" s="548">
        <v>-28</v>
      </c>
      <c r="G20" s="548">
        <v>-19</v>
      </c>
      <c r="H20" s="548">
        <v>-31</v>
      </c>
    </row>
    <row r="21" spans="1:8" ht="11.25" customHeight="1">
      <c r="A21" s="1078" t="s">
        <v>925</v>
      </c>
      <c r="B21" s="1078"/>
      <c r="C21" s="545"/>
      <c r="D21" s="712" t="s">
        <v>559</v>
      </c>
      <c r="E21" s="548" t="s">
        <v>559</v>
      </c>
      <c r="F21" s="548" t="s">
        <v>559</v>
      </c>
      <c r="G21" s="548">
        <v>25</v>
      </c>
      <c r="H21" s="548">
        <v>1</v>
      </c>
    </row>
    <row r="22" spans="1:8" ht="11.25" customHeight="1">
      <c r="A22" s="1078" t="s">
        <v>661</v>
      </c>
      <c r="B22" s="1078"/>
      <c r="C22" s="545"/>
      <c r="D22" s="712">
        <v>479</v>
      </c>
      <c r="E22" s="548">
        <v>553</v>
      </c>
      <c r="F22" s="548">
        <v>494</v>
      </c>
      <c r="G22" s="548">
        <v>544</v>
      </c>
      <c r="H22" s="548">
        <v>453</v>
      </c>
    </row>
    <row r="23" spans="1:8" ht="11.25" customHeight="1">
      <c r="A23" s="452"/>
      <c r="B23" s="515" t="s">
        <v>865</v>
      </c>
      <c r="C23" s="578" t="s">
        <v>880</v>
      </c>
      <c r="D23" s="788">
        <v>10</v>
      </c>
      <c r="E23" s="579">
        <v>11</v>
      </c>
      <c r="F23" s="579">
        <v>10.3</v>
      </c>
      <c r="G23" s="579">
        <v>11.8</v>
      </c>
      <c r="H23" s="579">
        <v>9.6</v>
      </c>
    </row>
    <row r="24" spans="1:8" ht="11.25" customHeight="1">
      <c r="A24" s="1078" t="s">
        <v>1130</v>
      </c>
      <c r="B24" s="1078"/>
      <c r="C24" s="545"/>
      <c r="D24" s="712">
        <v>357</v>
      </c>
      <c r="E24" s="548">
        <v>429</v>
      </c>
      <c r="F24" s="548">
        <v>389</v>
      </c>
      <c r="G24" s="548">
        <v>425</v>
      </c>
      <c r="H24" s="548" t="s">
        <v>559</v>
      </c>
    </row>
    <row r="25" spans="1:8" ht="11.25" customHeight="1">
      <c r="A25" s="1081" t="s">
        <v>1285</v>
      </c>
      <c r="B25" s="1081"/>
      <c r="C25" s="578"/>
      <c r="D25" s="712" t="s">
        <v>559</v>
      </c>
      <c r="E25" s="548">
        <v>22</v>
      </c>
      <c r="F25" s="548">
        <v>-37</v>
      </c>
      <c r="G25" s="548">
        <v>-31</v>
      </c>
      <c r="H25" s="548" t="s">
        <v>559</v>
      </c>
    </row>
    <row r="26" spans="1:8" ht="11.25" customHeight="1">
      <c r="A26" s="1081" t="s">
        <v>1131</v>
      </c>
      <c r="B26" s="1081"/>
      <c r="C26" s="578"/>
      <c r="D26" s="712">
        <v>357</v>
      </c>
      <c r="E26" s="548">
        <v>451</v>
      </c>
      <c r="F26" s="548">
        <v>351</v>
      </c>
      <c r="G26" s="548">
        <v>393</v>
      </c>
      <c r="H26" s="548">
        <v>344</v>
      </c>
    </row>
    <row r="27" spans="1:8" ht="11.25" customHeight="1">
      <c r="A27" s="940"/>
      <c r="B27" s="940" t="s">
        <v>865</v>
      </c>
      <c r="C27" s="524" t="s">
        <v>880</v>
      </c>
      <c r="D27" s="988">
        <v>7.4</v>
      </c>
      <c r="E27" s="989">
        <v>9</v>
      </c>
      <c r="F27" s="989">
        <v>7.4</v>
      </c>
      <c r="G27" s="989">
        <v>8.5</v>
      </c>
      <c r="H27" s="989">
        <v>7.3</v>
      </c>
    </row>
    <row r="28" spans="1:8" ht="11.25" customHeight="1">
      <c r="A28" s="1079" t="s">
        <v>722</v>
      </c>
      <c r="B28" s="1080"/>
      <c r="C28" s="496"/>
      <c r="D28" s="742"/>
      <c r="E28" s="496"/>
      <c r="F28" s="496"/>
      <c r="G28" s="496"/>
      <c r="H28" s="496"/>
    </row>
    <row r="29" spans="1:8" ht="11.25" customHeight="1">
      <c r="A29" s="1075" t="s">
        <v>19</v>
      </c>
      <c r="B29" s="1075"/>
      <c r="C29" s="505"/>
      <c r="D29" s="701">
        <v>2116</v>
      </c>
      <c r="E29" s="456">
        <v>2215</v>
      </c>
      <c r="F29" s="456">
        <v>1884</v>
      </c>
      <c r="G29" s="456">
        <v>1935</v>
      </c>
      <c r="H29" s="456">
        <v>2000</v>
      </c>
    </row>
    <row r="30" spans="1:8" ht="11.25" customHeight="1">
      <c r="A30" s="1075" t="s">
        <v>22</v>
      </c>
      <c r="B30" s="1075"/>
      <c r="C30" s="505"/>
      <c r="D30" s="701">
        <v>3275</v>
      </c>
      <c r="E30" s="456">
        <v>3374</v>
      </c>
      <c r="F30" s="456">
        <v>3294</v>
      </c>
      <c r="G30" s="456">
        <v>3274</v>
      </c>
      <c r="H30" s="456">
        <v>3036</v>
      </c>
    </row>
    <row r="31" spans="1:8" ht="11.25" customHeight="1">
      <c r="A31" s="1075" t="s">
        <v>1129</v>
      </c>
      <c r="B31" s="1075"/>
      <c r="C31" s="505"/>
      <c r="D31" s="932" t="s">
        <v>559</v>
      </c>
      <c r="E31" s="456" t="s">
        <v>559</v>
      </c>
      <c r="F31" s="548">
        <v>102</v>
      </c>
      <c r="G31" s="548" t="s">
        <v>559</v>
      </c>
      <c r="H31" s="548" t="s">
        <v>559</v>
      </c>
    </row>
    <row r="32" spans="1:8">
      <c r="A32" s="1075" t="s">
        <v>914</v>
      </c>
      <c r="B32" s="1075"/>
      <c r="C32" s="505"/>
      <c r="D32" s="701">
        <v>2288</v>
      </c>
      <c r="E32" s="456">
        <v>2201</v>
      </c>
      <c r="F32" s="456">
        <v>1960</v>
      </c>
      <c r="G32" s="456">
        <v>1844</v>
      </c>
      <c r="H32" s="456">
        <v>1766</v>
      </c>
    </row>
    <row r="33" spans="1:8">
      <c r="A33" s="1075" t="s">
        <v>306</v>
      </c>
      <c r="B33" s="1075"/>
      <c r="C33" s="505"/>
      <c r="D33" s="701">
        <v>34</v>
      </c>
      <c r="E33" s="456">
        <v>41</v>
      </c>
      <c r="F33" s="456">
        <v>45</v>
      </c>
      <c r="G33" s="456">
        <v>40</v>
      </c>
      <c r="H33" s="456">
        <v>26</v>
      </c>
    </row>
    <row r="34" spans="1:8" ht="11.25" customHeight="1">
      <c r="A34" s="1075" t="s">
        <v>671</v>
      </c>
      <c r="B34" s="1075"/>
      <c r="C34" s="505"/>
      <c r="D34" s="701">
        <v>629</v>
      </c>
      <c r="E34" s="456">
        <v>724</v>
      </c>
      <c r="F34" s="456">
        <v>666</v>
      </c>
      <c r="G34" s="456">
        <v>665</v>
      </c>
      <c r="H34" s="456">
        <v>794</v>
      </c>
    </row>
    <row r="35" spans="1:8" ht="11.25" customHeight="1">
      <c r="A35" s="1078" t="s">
        <v>866</v>
      </c>
      <c r="B35" s="1078"/>
      <c r="C35" s="545"/>
      <c r="D35" s="712">
        <v>2441</v>
      </c>
      <c r="E35" s="548">
        <v>2623</v>
      </c>
      <c r="F35" s="548">
        <v>2554</v>
      </c>
      <c r="G35" s="548">
        <v>2660</v>
      </c>
      <c r="H35" s="548">
        <v>2451</v>
      </c>
    </row>
    <row r="36" spans="1:8" ht="11.25" customHeight="1">
      <c r="A36" s="1078" t="s">
        <v>1128</v>
      </c>
      <c r="B36" s="1078"/>
      <c r="C36" s="545"/>
      <c r="D36" s="933" t="s">
        <v>559</v>
      </c>
      <c r="E36" s="548" t="s">
        <v>559</v>
      </c>
      <c r="F36" s="548">
        <v>55</v>
      </c>
      <c r="G36" s="548" t="s">
        <v>559</v>
      </c>
      <c r="H36" s="548" t="s">
        <v>559</v>
      </c>
    </row>
    <row r="37" spans="1:8" ht="11.25" customHeight="1">
      <c r="A37" s="1088" t="s">
        <v>432</v>
      </c>
      <c r="B37" s="1088"/>
      <c r="C37" s="522"/>
      <c r="D37" s="705">
        <v>5391</v>
      </c>
      <c r="E37" s="523">
        <v>5589</v>
      </c>
      <c r="F37" s="523">
        <v>5280</v>
      </c>
      <c r="G37" s="523">
        <v>5209</v>
      </c>
      <c r="H37" s="523">
        <v>5036</v>
      </c>
    </row>
    <row r="38" spans="1:8" ht="11.25" customHeight="1">
      <c r="A38" s="1077" t="s">
        <v>1127</v>
      </c>
      <c r="B38" s="1077"/>
      <c r="C38" s="512"/>
      <c r="D38" s="719"/>
      <c r="E38" s="488"/>
      <c r="F38" s="488"/>
      <c r="G38" s="488"/>
      <c r="H38" s="488"/>
    </row>
    <row r="39" spans="1:8" ht="11.25" customHeight="1">
      <c r="A39" s="1075" t="s">
        <v>578</v>
      </c>
      <c r="B39" s="1075"/>
      <c r="C39" s="505"/>
      <c r="D39" s="701">
        <v>613</v>
      </c>
      <c r="E39" s="456">
        <v>255</v>
      </c>
      <c r="F39" s="456">
        <v>452</v>
      </c>
      <c r="G39" s="456">
        <v>578</v>
      </c>
      <c r="H39" s="456">
        <v>153</v>
      </c>
    </row>
    <row r="40" spans="1:8" ht="11.25" customHeight="1">
      <c r="A40" s="1075" t="s">
        <v>581</v>
      </c>
      <c r="B40" s="1075"/>
      <c r="C40" s="505"/>
      <c r="D40" s="701">
        <v>-126</v>
      </c>
      <c r="E40" s="456">
        <v>-288</v>
      </c>
      <c r="F40" s="456">
        <v>-71</v>
      </c>
      <c r="G40" s="456">
        <v>-79</v>
      </c>
      <c r="H40" s="456">
        <v>-471</v>
      </c>
    </row>
    <row r="41" spans="1:8" ht="11.25" customHeight="1">
      <c r="A41" s="1088" t="s">
        <v>365</v>
      </c>
      <c r="B41" s="1088"/>
      <c r="C41" s="522"/>
      <c r="D41" s="705">
        <v>-339</v>
      </c>
      <c r="E41" s="523">
        <v>-210</v>
      </c>
      <c r="F41" s="523">
        <v>-210</v>
      </c>
      <c r="G41" s="523">
        <v>-324</v>
      </c>
      <c r="H41" s="523">
        <v>-47</v>
      </c>
    </row>
    <row r="42" spans="1:8" ht="11.25" customHeight="1">
      <c r="A42" s="1091" t="s">
        <v>867</v>
      </c>
      <c r="B42" s="1091"/>
      <c r="C42" s="513"/>
      <c r="D42" s="719">
        <v>146</v>
      </c>
      <c r="E42" s="931">
        <v>346</v>
      </c>
      <c r="F42" s="514">
        <v>101</v>
      </c>
      <c r="G42" s="514">
        <v>134</v>
      </c>
      <c r="H42" s="514">
        <v>513</v>
      </c>
    </row>
    <row r="43" spans="1:8" ht="11.25" customHeight="1">
      <c r="A43" s="495"/>
      <c r="B43" s="515" t="s">
        <v>865</v>
      </c>
      <c r="C43" s="507" t="s">
        <v>880</v>
      </c>
      <c r="D43" s="842">
        <v>3</v>
      </c>
      <c r="E43" s="509">
        <v>6.9</v>
      </c>
      <c r="F43" s="509">
        <v>2.1</v>
      </c>
      <c r="G43" s="509">
        <v>2.9</v>
      </c>
      <c r="H43" s="509">
        <v>10.9</v>
      </c>
    </row>
    <row r="44" spans="1:8">
      <c r="A44" s="1075" t="s">
        <v>868</v>
      </c>
      <c r="B44" s="1075" t="s">
        <v>512</v>
      </c>
      <c r="C44" s="505"/>
      <c r="D44" s="704">
        <v>131</v>
      </c>
      <c r="E44" s="456">
        <v>132</v>
      </c>
      <c r="F44" s="456">
        <v>139</v>
      </c>
      <c r="G44" s="456">
        <v>138</v>
      </c>
      <c r="H44" s="456">
        <v>188</v>
      </c>
    </row>
    <row r="45" spans="1:8" ht="11.25" customHeight="1">
      <c r="A45" s="939"/>
      <c r="B45" s="942" t="s">
        <v>865</v>
      </c>
      <c r="C45" s="578" t="s">
        <v>880</v>
      </c>
      <c r="D45" s="788">
        <v>2.7</v>
      </c>
      <c r="E45" s="579">
        <v>2.6</v>
      </c>
      <c r="F45" s="579">
        <v>2.9</v>
      </c>
      <c r="G45" s="579">
        <v>3</v>
      </c>
      <c r="H45" s="579">
        <v>4</v>
      </c>
    </row>
    <row r="46" spans="1:8" ht="11.25" customHeight="1">
      <c r="A46" s="1089" t="s">
        <v>193</v>
      </c>
      <c r="B46" s="1089"/>
      <c r="C46" s="519"/>
      <c r="D46" s="713" t="s">
        <v>1485</v>
      </c>
      <c r="E46" s="518">
        <v>237</v>
      </c>
      <c r="F46" s="518">
        <v>227</v>
      </c>
      <c r="G46" s="518">
        <v>207</v>
      </c>
      <c r="H46" s="518">
        <v>197</v>
      </c>
    </row>
    <row r="47" spans="1:8" ht="11.25" customHeight="1">
      <c r="A47" s="1090" t="s">
        <v>869</v>
      </c>
      <c r="B47" s="1075"/>
      <c r="C47" s="505"/>
      <c r="D47" s="698"/>
      <c r="E47" s="516"/>
      <c r="F47" s="516"/>
      <c r="G47" s="516"/>
      <c r="H47" s="516"/>
    </row>
    <row r="48" spans="1:8" ht="11.25" customHeight="1">
      <c r="A48" s="1075" t="s">
        <v>1132</v>
      </c>
      <c r="B48" s="1075"/>
      <c r="C48" s="507" t="s">
        <v>560</v>
      </c>
      <c r="D48" s="843">
        <v>1.79</v>
      </c>
      <c r="E48" s="517">
        <v>2.25</v>
      </c>
      <c r="F48" s="517">
        <v>1.76</v>
      </c>
      <c r="G48" s="517">
        <v>1.98</v>
      </c>
      <c r="H48" s="517">
        <v>1.72</v>
      </c>
    </row>
    <row r="49" spans="1:8" ht="11.25" customHeight="1">
      <c r="A49" s="1075" t="s">
        <v>870</v>
      </c>
      <c r="B49" s="1075"/>
      <c r="C49" s="507" t="s">
        <v>560</v>
      </c>
      <c r="D49" s="843" t="s">
        <v>1486</v>
      </c>
      <c r="E49" s="517">
        <v>1.2</v>
      </c>
      <c r="F49" s="517">
        <v>1.1499999999999999</v>
      </c>
      <c r="G49" s="517">
        <v>1.05</v>
      </c>
      <c r="H49" s="517">
        <v>1</v>
      </c>
    </row>
    <row r="50" spans="1:8" ht="11.25" customHeight="1">
      <c r="A50" s="1075" t="s">
        <v>871</v>
      </c>
      <c r="B50" s="1075"/>
      <c r="C50" s="507" t="s">
        <v>880</v>
      </c>
      <c r="D50" s="818" t="s">
        <v>1520</v>
      </c>
      <c r="E50" s="509">
        <v>53.3</v>
      </c>
      <c r="F50" s="509">
        <v>65.400000000000006</v>
      </c>
      <c r="G50" s="509">
        <v>53</v>
      </c>
      <c r="H50" s="509">
        <v>58.1</v>
      </c>
    </row>
    <row r="51" spans="1:8" ht="11.25" customHeight="1">
      <c r="A51" s="1075" t="s">
        <v>872</v>
      </c>
      <c r="B51" s="1075"/>
      <c r="C51" s="505"/>
      <c r="D51" s="818">
        <v>18.600000000000001</v>
      </c>
      <c r="E51" s="509">
        <v>15.9</v>
      </c>
      <c r="F51" s="509">
        <v>15.9</v>
      </c>
      <c r="G51" s="509">
        <v>18.100000000000001</v>
      </c>
      <c r="H51" s="509">
        <v>13.9</v>
      </c>
    </row>
    <row r="52" spans="1:8">
      <c r="A52" s="1075" t="s">
        <v>709</v>
      </c>
      <c r="B52" s="1075"/>
      <c r="C52" s="507" t="s">
        <v>880</v>
      </c>
      <c r="D52" s="934" t="s">
        <v>559</v>
      </c>
      <c r="E52" s="509" t="s">
        <v>559</v>
      </c>
      <c r="F52" s="509">
        <v>18.7</v>
      </c>
      <c r="G52" s="509">
        <v>21.2</v>
      </c>
      <c r="H52" s="509">
        <v>20.399999999999999</v>
      </c>
    </row>
    <row r="53" spans="1:8">
      <c r="A53" s="1075" t="s">
        <v>1198</v>
      </c>
      <c r="B53" s="1075"/>
      <c r="C53" s="507" t="s">
        <v>880</v>
      </c>
      <c r="D53" s="818">
        <v>17.09</v>
      </c>
      <c r="E53" s="509">
        <v>21</v>
      </c>
      <c r="F53" s="509">
        <v>20.3</v>
      </c>
      <c r="G53" s="935">
        <v>22.6</v>
      </c>
      <c r="H53" s="935" t="s">
        <v>559</v>
      </c>
    </row>
    <row r="54" spans="1:8">
      <c r="A54" s="1075" t="s">
        <v>344</v>
      </c>
      <c r="B54" s="1075"/>
      <c r="C54" s="507" t="s">
        <v>880</v>
      </c>
      <c r="D54" s="934" t="s">
        <v>559</v>
      </c>
      <c r="E54" s="509" t="s">
        <v>559</v>
      </c>
      <c r="F54" s="509">
        <v>18</v>
      </c>
      <c r="G54" s="509">
        <v>21.4</v>
      </c>
      <c r="H54" s="509">
        <v>20.100000000000001</v>
      </c>
    </row>
    <row r="55" spans="1:8">
      <c r="A55" s="1075" t="s">
        <v>1199</v>
      </c>
      <c r="B55" s="1075"/>
      <c r="C55" s="507" t="s">
        <v>880</v>
      </c>
      <c r="D55" s="818">
        <v>15.64</v>
      </c>
      <c r="E55" s="509">
        <v>20.2</v>
      </c>
      <c r="F55" s="509">
        <v>20</v>
      </c>
      <c r="G55" s="935">
        <v>23.1</v>
      </c>
      <c r="H55" s="935" t="s">
        <v>559</v>
      </c>
    </row>
    <row r="56" spans="1:8" ht="11.25" customHeight="1">
      <c r="A56" s="1075" t="s">
        <v>510</v>
      </c>
      <c r="B56" s="1075"/>
      <c r="C56" s="507" t="s">
        <v>880</v>
      </c>
      <c r="D56" s="818">
        <v>47.6</v>
      </c>
      <c r="E56" s="509">
        <v>44.6</v>
      </c>
      <c r="F56" s="509">
        <v>43.5</v>
      </c>
      <c r="G56" s="509">
        <v>43.9</v>
      </c>
      <c r="H56" s="509">
        <v>41.3</v>
      </c>
    </row>
    <row r="57" spans="1:8" ht="11.25" customHeight="1">
      <c r="A57" s="1075" t="s">
        <v>393</v>
      </c>
      <c r="B57" s="1075"/>
      <c r="C57" s="505"/>
      <c r="D57" s="843">
        <v>7.0000000000000007E-2</v>
      </c>
      <c r="E57" s="517">
        <v>0.17</v>
      </c>
      <c r="F57" s="517">
        <v>0.05</v>
      </c>
      <c r="G57" s="517">
        <v>0.15</v>
      </c>
      <c r="H57" s="517">
        <v>0.32</v>
      </c>
    </row>
    <row r="58" spans="1:8" ht="11.25" customHeight="1">
      <c r="A58" s="1075" t="s">
        <v>511</v>
      </c>
      <c r="B58" s="1075"/>
      <c r="C58" s="507" t="s">
        <v>560</v>
      </c>
      <c r="D58" s="843">
        <v>11.6</v>
      </c>
      <c r="E58" s="517">
        <v>11.16</v>
      </c>
      <c r="F58" s="517">
        <v>9.94</v>
      </c>
      <c r="G58" s="517">
        <v>9.35</v>
      </c>
      <c r="H58" s="517">
        <v>8.9499999999999993</v>
      </c>
    </row>
    <row r="59" spans="1:8" ht="11.25" customHeight="1">
      <c r="A59" s="1087" t="s">
        <v>992</v>
      </c>
      <c r="B59" s="1087"/>
      <c r="C59" s="604" t="s">
        <v>560</v>
      </c>
      <c r="D59" s="706">
        <v>490</v>
      </c>
      <c r="E59" s="584">
        <v>543</v>
      </c>
      <c r="F59" s="584">
        <v>251</v>
      </c>
      <c r="G59" s="584">
        <v>313</v>
      </c>
      <c r="H59" s="584">
        <v>465</v>
      </c>
    </row>
    <row r="60" spans="1:8" ht="11.25" customHeight="1">
      <c r="A60" s="219"/>
      <c r="B60" s="223"/>
      <c r="C60" s="224"/>
      <c r="D60" s="224"/>
      <c r="E60" s="224"/>
      <c r="F60" s="224"/>
      <c r="G60" s="224"/>
      <c r="H60" s="224"/>
    </row>
    <row r="61" spans="1:8" ht="21.75" customHeight="1">
      <c r="A61" s="1085" t="s">
        <v>1489</v>
      </c>
      <c r="B61" s="1086"/>
      <c r="C61" s="1086"/>
      <c r="D61" s="1086"/>
      <c r="E61" s="1086"/>
      <c r="F61" s="1086"/>
      <c r="G61" s="1086"/>
      <c r="H61" s="1086"/>
    </row>
    <row r="62" spans="1:8" ht="11.25" customHeight="1">
      <c r="A62" s="442"/>
      <c r="B62" s="443"/>
      <c r="C62" s="443"/>
      <c r="D62" s="443"/>
      <c r="E62" s="443"/>
      <c r="F62" s="443"/>
      <c r="G62" s="443"/>
      <c r="H62" s="443"/>
    </row>
    <row r="63" spans="1:8" ht="11.25" customHeight="1">
      <c r="A63" s="1085" t="s">
        <v>1296</v>
      </c>
      <c r="B63" s="1086"/>
      <c r="C63" s="1086"/>
      <c r="D63" s="1086"/>
      <c r="E63" s="1086"/>
      <c r="F63" s="1086"/>
      <c r="G63" s="1086"/>
      <c r="H63" s="1086"/>
    </row>
    <row r="64" spans="1:8" ht="11.25" customHeight="1">
      <c r="A64" s="229"/>
      <c r="B64" s="226"/>
      <c r="C64" s="226"/>
      <c r="D64" s="226"/>
      <c r="E64" s="226"/>
      <c r="F64" s="226"/>
      <c r="G64" s="226"/>
      <c r="H64" s="226"/>
    </row>
    <row r="65" spans="1:8" ht="11.25" customHeight="1">
      <c r="A65" s="1085" t="s">
        <v>1126</v>
      </c>
      <c r="B65" s="1086"/>
      <c r="C65" s="1086"/>
      <c r="D65" s="1086"/>
      <c r="E65" s="1086"/>
      <c r="F65" s="1086"/>
      <c r="G65" s="1086"/>
      <c r="H65" s="1086"/>
    </row>
    <row r="66" spans="1:8" ht="11.25" customHeight="1">
      <c r="A66" s="229"/>
      <c r="B66" s="226"/>
      <c r="C66" s="226"/>
      <c r="D66" s="226"/>
      <c r="E66" s="226"/>
      <c r="F66" s="226"/>
      <c r="G66" s="226"/>
      <c r="H66" s="226"/>
    </row>
    <row r="67" spans="1:8" ht="22.5" customHeight="1">
      <c r="A67" s="1083"/>
      <c r="B67" s="1083"/>
      <c r="C67" s="1083"/>
      <c r="D67" s="1083"/>
      <c r="E67" s="1083"/>
      <c r="F67" s="1083"/>
      <c r="G67" s="1083"/>
      <c r="H67" s="1083"/>
    </row>
    <row r="68" spans="1:8" ht="11.25" customHeight="1">
      <c r="A68" s="1083"/>
      <c r="B68" s="1084"/>
      <c r="C68" s="1084"/>
      <c r="D68" s="1084"/>
      <c r="E68" s="1084"/>
      <c r="F68" s="1084"/>
      <c r="G68" s="1084"/>
      <c r="H68" s="1084"/>
    </row>
    <row r="69" spans="1:8" ht="11.25" customHeight="1">
      <c r="A69" s="220"/>
      <c r="B69" s="220"/>
      <c r="C69" s="221"/>
      <c r="D69" s="221"/>
      <c r="E69" s="221"/>
      <c r="F69" s="221"/>
      <c r="G69" s="221"/>
      <c r="H69" s="221"/>
    </row>
    <row r="70" spans="1:8" ht="11.25" customHeight="1"/>
  </sheetData>
  <mergeCells count="53">
    <mergeCell ref="A63:H63"/>
    <mergeCell ref="A30:B30"/>
    <mergeCell ref="A32:B32"/>
    <mergeCell ref="A31:B31"/>
    <mergeCell ref="A36:B36"/>
    <mergeCell ref="A35:B35"/>
    <mergeCell ref="A50:B50"/>
    <mergeCell ref="A37:B37"/>
    <mergeCell ref="A46:B46"/>
    <mergeCell ref="A47:B47"/>
    <mergeCell ref="A42:B42"/>
    <mergeCell ref="A44:B44"/>
    <mergeCell ref="A41:B41"/>
    <mergeCell ref="A38:B38"/>
    <mergeCell ref="A39:B39"/>
    <mergeCell ref="A40:B40"/>
    <mergeCell ref="A26:B26"/>
    <mergeCell ref="A68:H68"/>
    <mergeCell ref="A52:B52"/>
    <mergeCell ref="A54:B54"/>
    <mergeCell ref="A65:H65"/>
    <mergeCell ref="A56:B56"/>
    <mergeCell ref="A59:B59"/>
    <mergeCell ref="A57:B57"/>
    <mergeCell ref="A67:H67"/>
    <mergeCell ref="A58:B58"/>
    <mergeCell ref="A61:H61"/>
    <mergeCell ref="A53:B53"/>
    <mergeCell ref="A55:B55"/>
    <mergeCell ref="A48:B48"/>
    <mergeCell ref="A51:B51"/>
    <mergeCell ref="A49:B49"/>
    <mergeCell ref="A10:B10"/>
    <mergeCell ref="A11:B11"/>
    <mergeCell ref="A34:B34"/>
    <mergeCell ref="A16:B16"/>
    <mergeCell ref="A20:B20"/>
    <mergeCell ref="A21:B21"/>
    <mergeCell ref="A33:B33"/>
    <mergeCell ref="A12:B12"/>
    <mergeCell ref="A13:B13"/>
    <mergeCell ref="A29:B29"/>
    <mergeCell ref="A14:B14"/>
    <mergeCell ref="A22:B22"/>
    <mergeCell ref="A24:B24"/>
    <mergeCell ref="A28:B28"/>
    <mergeCell ref="A25:B25"/>
    <mergeCell ref="A18:B18"/>
    <mergeCell ref="A1:H1"/>
    <mergeCell ref="A4:B4"/>
    <mergeCell ref="A5:B5"/>
    <mergeCell ref="A7:B7"/>
    <mergeCell ref="A8:B8"/>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34"/>
  <sheetViews>
    <sheetView zoomScaleNormal="100" workbookViewId="0">
      <selection sqref="A1:C1"/>
    </sheetView>
  </sheetViews>
  <sheetFormatPr defaultColWidth="8.83203125" defaultRowHeight="11.25"/>
  <cols>
    <col min="1" max="1" width="90" style="444" customWidth="1"/>
    <col min="2" max="3" width="20" style="232" customWidth="1"/>
    <col min="4" max="17" width="3.6640625" style="937" customWidth="1"/>
    <col min="18" max="16384" width="8.83203125" style="1016"/>
  </cols>
  <sheetData>
    <row r="1" spans="1:17" ht="15.75">
      <c r="A1" s="1095" t="s">
        <v>1287</v>
      </c>
      <c r="B1" s="1095"/>
      <c r="C1" s="1095"/>
    </row>
    <row r="2" spans="1:17" ht="11.25" customHeight="1">
      <c r="A2" s="799"/>
      <c r="B2" s="800"/>
      <c r="C2" s="260"/>
    </row>
    <row r="3" spans="1:17" ht="11.25" customHeight="1">
      <c r="A3" s="1159" t="s">
        <v>1407</v>
      </c>
      <c r="B3" s="1159"/>
      <c r="C3" s="1159"/>
      <c r="D3" s="992"/>
      <c r="E3" s="992"/>
      <c r="F3" s="992"/>
      <c r="G3" s="992"/>
      <c r="H3" s="992"/>
      <c r="I3" s="992"/>
      <c r="J3" s="992"/>
      <c r="K3" s="992"/>
      <c r="L3" s="992"/>
      <c r="M3" s="992"/>
      <c r="N3" s="992"/>
      <c r="O3" s="992"/>
      <c r="P3" s="992"/>
      <c r="Q3" s="992"/>
    </row>
    <row r="4" spans="1:17" ht="11.25" customHeight="1">
      <c r="A4" s="799"/>
      <c r="B4" s="800"/>
      <c r="C4" s="260"/>
      <c r="D4" s="992"/>
      <c r="E4" s="992"/>
      <c r="F4" s="992"/>
      <c r="G4" s="992"/>
      <c r="H4" s="992"/>
      <c r="I4" s="992"/>
      <c r="J4" s="992"/>
      <c r="K4" s="992"/>
      <c r="L4" s="992"/>
      <c r="M4" s="992"/>
      <c r="N4" s="992"/>
      <c r="O4" s="992"/>
      <c r="P4" s="992"/>
      <c r="Q4" s="992"/>
    </row>
    <row r="5" spans="1:17" ht="22.5" customHeight="1">
      <c r="A5" s="1158" t="s">
        <v>1501</v>
      </c>
      <c r="B5" s="1158"/>
      <c r="C5" s="1158"/>
      <c r="D5" s="965"/>
      <c r="E5" s="965"/>
      <c r="F5" s="965"/>
      <c r="G5" s="965"/>
      <c r="H5" s="965"/>
      <c r="I5" s="965"/>
      <c r="J5" s="965"/>
      <c r="K5" s="965"/>
      <c r="L5" s="965"/>
      <c r="M5" s="965"/>
      <c r="N5" s="965"/>
      <c r="O5" s="965"/>
      <c r="P5" s="965"/>
      <c r="Q5" s="965"/>
    </row>
    <row r="6" spans="1:17" ht="11.25" customHeight="1">
      <c r="A6" s="799"/>
      <c r="B6" s="800"/>
      <c r="C6" s="260"/>
      <c r="D6" s="965"/>
      <c r="E6" s="965"/>
      <c r="F6" s="965"/>
      <c r="G6" s="965"/>
      <c r="H6" s="965"/>
      <c r="I6" s="965"/>
      <c r="J6" s="965"/>
      <c r="K6" s="965"/>
      <c r="L6" s="965"/>
      <c r="M6" s="965"/>
      <c r="N6" s="965"/>
      <c r="O6" s="965"/>
      <c r="P6" s="965"/>
      <c r="Q6" s="965"/>
    </row>
    <row r="7" spans="1:17" ht="22.5" customHeight="1">
      <c r="A7" s="1158" t="s">
        <v>1502</v>
      </c>
      <c r="B7" s="1158"/>
      <c r="C7" s="1158"/>
    </row>
    <row r="8" spans="1:17" ht="11.25" customHeight="1">
      <c r="A8" s="445"/>
      <c r="B8" s="445"/>
      <c r="C8" s="445"/>
    </row>
    <row r="9" spans="1:17" ht="11.25" customHeight="1">
      <c r="A9" s="1159" t="s">
        <v>1408</v>
      </c>
      <c r="B9" s="1159"/>
      <c r="C9" s="1159"/>
      <c r="D9" s="992"/>
      <c r="E9" s="992"/>
      <c r="F9" s="992"/>
      <c r="G9" s="992"/>
      <c r="H9" s="992"/>
      <c r="I9" s="992"/>
      <c r="J9" s="992"/>
      <c r="K9" s="992"/>
      <c r="L9" s="992"/>
      <c r="M9" s="992"/>
      <c r="N9" s="992"/>
      <c r="O9" s="992"/>
      <c r="P9" s="992"/>
      <c r="Q9" s="992"/>
    </row>
    <row r="10" spans="1:17" ht="11.25" customHeight="1">
      <c r="A10" s="445"/>
      <c r="B10" s="445"/>
      <c r="C10" s="445"/>
      <c r="D10" s="992"/>
      <c r="E10" s="992"/>
      <c r="F10" s="992"/>
      <c r="G10" s="992"/>
      <c r="H10" s="992"/>
      <c r="I10" s="992"/>
      <c r="J10" s="992"/>
      <c r="K10" s="992"/>
      <c r="L10" s="992"/>
      <c r="M10" s="992"/>
      <c r="N10" s="992"/>
      <c r="O10" s="992"/>
      <c r="P10" s="992"/>
      <c r="Q10" s="992"/>
    </row>
    <row r="11" spans="1:17" ht="48.75" customHeight="1">
      <c r="A11" s="1142" t="s">
        <v>1417</v>
      </c>
      <c r="B11" s="1142"/>
      <c r="C11" s="1142"/>
    </row>
    <row r="12" spans="1:17">
      <c r="A12" s="227"/>
      <c r="B12" s="260"/>
      <c r="C12" s="260"/>
    </row>
    <row r="13" spans="1:17">
      <c r="A13" s="227"/>
      <c r="B13" s="260"/>
      <c r="C13" s="260"/>
    </row>
    <row r="14" spans="1:17">
      <c r="A14" s="1154" t="s">
        <v>1435</v>
      </c>
      <c r="B14" s="1154"/>
      <c r="C14" s="1154"/>
    </row>
    <row r="15" spans="1:17">
      <c r="A15" s="227"/>
      <c r="B15" s="360"/>
      <c r="C15" s="360"/>
    </row>
    <row r="16" spans="1:17">
      <c r="A16" s="930" t="s">
        <v>728</v>
      </c>
      <c r="B16" s="991"/>
      <c r="C16" s="618">
        <v>2015</v>
      </c>
    </row>
    <row r="17" spans="1:3">
      <c r="A17" s="929" t="s">
        <v>1171</v>
      </c>
      <c r="B17" s="548"/>
      <c r="C17" s="548"/>
    </row>
    <row r="18" spans="1:3">
      <c r="A18" s="614" t="s">
        <v>668</v>
      </c>
      <c r="B18" s="655"/>
      <c r="C18" s="523">
        <v>-2</v>
      </c>
    </row>
    <row r="19" spans="1:3">
      <c r="A19" s="929" t="s">
        <v>666</v>
      </c>
      <c r="B19" s="632"/>
      <c r="C19" s="548">
        <v>-2</v>
      </c>
    </row>
    <row r="20" spans="1:3">
      <c r="A20" s="928"/>
      <c r="B20" s="632"/>
      <c r="C20" s="548"/>
    </row>
    <row r="21" spans="1:3">
      <c r="A21" s="614" t="s">
        <v>1439</v>
      </c>
      <c r="B21" s="655"/>
      <c r="C21" s="523">
        <v>24</v>
      </c>
    </row>
    <row r="22" spans="1:3">
      <c r="A22" s="929" t="s">
        <v>199</v>
      </c>
      <c r="B22" s="632"/>
      <c r="C22" s="548">
        <v>22</v>
      </c>
    </row>
    <row r="23" spans="1:3">
      <c r="A23" s="614"/>
      <c r="B23" s="655"/>
      <c r="C23" s="523"/>
    </row>
    <row r="24" spans="1:3">
      <c r="A24" s="599" t="s">
        <v>509</v>
      </c>
      <c r="B24" s="591"/>
      <c r="C24" s="584">
        <v>22</v>
      </c>
    </row>
    <row r="25" spans="1:3">
      <c r="A25" s="928"/>
      <c r="B25" s="611"/>
      <c r="C25" s="545"/>
    </row>
    <row r="26" spans="1:3">
      <c r="A26" s="928" t="s">
        <v>1172</v>
      </c>
      <c r="B26" s="993"/>
      <c r="C26" s="623">
        <v>0.11</v>
      </c>
    </row>
    <row r="27" spans="1:3">
      <c r="A27" s="227"/>
      <c r="B27" s="221"/>
      <c r="C27" s="221"/>
    </row>
    <row r="28" spans="1:3">
      <c r="A28" s="227"/>
      <c r="B28" s="221"/>
      <c r="C28" s="221"/>
    </row>
    <row r="29" spans="1:3" s="1045" customFormat="1">
      <c r="A29" s="1154" t="s">
        <v>1316</v>
      </c>
      <c r="B29" s="1154"/>
      <c r="C29" s="1154"/>
    </row>
    <row r="30" spans="1:3">
      <c r="A30" s="227"/>
      <c r="B30" s="360"/>
      <c r="C30" s="360"/>
    </row>
    <row r="31" spans="1:3">
      <c r="A31" s="684" t="s">
        <v>728</v>
      </c>
      <c r="B31" s="991"/>
      <c r="C31" s="908">
        <v>2015</v>
      </c>
    </row>
    <row r="32" spans="1:3">
      <c r="A32" s="963" t="s">
        <v>581</v>
      </c>
      <c r="B32" s="655"/>
      <c r="C32" s="523">
        <v>44</v>
      </c>
    </row>
    <row r="33" spans="1:3">
      <c r="A33" s="599" t="s">
        <v>666</v>
      </c>
      <c r="B33" s="591"/>
      <c r="C33" s="584">
        <v>44</v>
      </c>
    </row>
    <row r="34" spans="1:3">
      <c r="A34" s="450"/>
      <c r="B34" s="221"/>
      <c r="C34" s="221"/>
    </row>
  </sheetData>
  <mergeCells count="8">
    <mergeCell ref="A14:C14"/>
    <mergeCell ref="A29:C29"/>
    <mergeCell ref="A11:C11"/>
    <mergeCell ref="A7:C7"/>
    <mergeCell ref="A1:C1"/>
    <mergeCell ref="A5:C5"/>
    <mergeCell ref="A3:C3"/>
    <mergeCell ref="A9:C9"/>
  </mergeCells>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3"/>
  <sheetViews>
    <sheetView zoomScaleNormal="100" workbookViewId="0">
      <selection sqref="A1:D1"/>
    </sheetView>
  </sheetViews>
  <sheetFormatPr defaultColWidth="8.83203125" defaultRowHeight="11.25"/>
  <cols>
    <col min="1" max="1" width="3.33203125" style="243" customWidth="1"/>
    <col min="2" max="2" width="86.6640625" style="225" customWidth="1"/>
    <col min="3" max="4" width="20" style="232" customWidth="1"/>
    <col min="5" max="17" width="3.6640625" style="205" customWidth="1"/>
    <col min="18" max="16384" width="8.83203125" style="1016"/>
  </cols>
  <sheetData>
    <row r="1" spans="1:4" ht="15.75" customHeight="1">
      <c r="A1" s="1137" t="s">
        <v>1145</v>
      </c>
      <c r="B1" s="1137"/>
      <c r="C1" s="1137"/>
      <c r="D1" s="1137"/>
    </row>
    <row r="2" spans="1:4" ht="11.25" customHeight="1">
      <c r="A2" s="603"/>
      <c r="B2" s="220"/>
      <c r="C2" s="367"/>
      <c r="D2" s="367"/>
    </row>
    <row r="3" spans="1:4">
      <c r="A3" s="1161" t="s">
        <v>728</v>
      </c>
      <c r="B3" s="1161"/>
      <c r="C3" s="737">
        <v>2016</v>
      </c>
      <c r="D3" s="378">
        <v>2015</v>
      </c>
    </row>
    <row r="4" spans="1:4">
      <c r="A4" s="1110" t="s">
        <v>1210</v>
      </c>
      <c r="B4" s="1110" t="s">
        <v>1210</v>
      </c>
      <c r="C4" s="741"/>
      <c r="D4" s="474"/>
    </row>
    <row r="5" spans="1:4">
      <c r="A5" s="457"/>
      <c r="B5" s="457" t="s">
        <v>1420</v>
      </c>
      <c r="C5" s="704">
        <v>813</v>
      </c>
      <c r="D5" s="466">
        <v>940</v>
      </c>
    </row>
    <row r="6" spans="1:4">
      <c r="A6" s="467"/>
      <c r="B6" s="467" t="s">
        <v>955</v>
      </c>
      <c r="C6" s="701">
        <v>331</v>
      </c>
      <c r="D6" s="468">
        <v>355</v>
      </c>
    </row>
    <row r="7" spans="1:4">
      <c r="A7" s="1160" t="s">
        <v>1079</v>
      </c>
      <c r="B7" s="1160" t="s">
        <v>1079</v>
      </c>
      <c r="C7" s="742"/>
      <c r="D7" s="473"/>
    </row>
    <row r="8" spans="1:4">
      <c r="A8" s="467"/>
      <c r="B8" s="470" t="s">
        <v>932</v>
      </c>
      <c r="C8" s="704">
        <v>2213</v>
      </c>
      <c r="D8" s="466">
        <v>2229</v>
      </c>
    </row>
    <row r="9" spans="1:4">
      <c r="A9" s="467"/>
      <c r="B9" s="471" t="s">
        <v>669</v>
      </c>
      <c r="C9" s="701">
        <v>1965</v>
      </c>
      <c r="D9" s="468">
        <v>2011</v>
      </c>
    </row>
    <row r="10" spans="1:4" ht="11.25" customHeight="1">
      <c r="A10" s="471"/>
      <c r="B10" s="471" t="s">
        <v>343</v>
      </c>
      <c r="C10" s="701">
        <v>249</v>
      </c>
      <c r="D10" s="468">
        <v>218</v>
      </c>
    </row>
    <row r="11" spans="1:4" ht="11.25" customHeight="1">
      <c r="A11" s="829"/>
      <c r="B11" s="369"/>
      <c r="C11" s="370"/>
      <c r="D11" s="371"/>
    </row>
    <row r="12" spans="1:4" ht="56.25" customHeight="1">
      <c r="A12" s="1092" t="s">
        <v>1503</v>
      </c>
      <c r="B12" s="1092" t="s">
        <v>1418</v>
      </c>
      <c r="C12" s="1092">
        <v>0</v>
      </c>
      <c r="D12" s="1092">
        <v>0</v>
      </c>
    </row>
    <row r="13" spans="1:4" ht="40.5" customHeight="1"/>
  </sheetData>
  <mergeCells count="5">
    <mergeCell ref="A12:D12"/>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2"/>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16"/>
  </cols>
  <sheetData>
    <row r="1" spans="1:3" ht="15.75">
      <c r="A1" s="1137" t="s">
        <v>1146</v>
      </c>
      <c r="B1" s="1162"/>
      <c r="C1" s="1162"/>
    </row>
    <row r="2" spans="1:3" ht="11.25" customHeight="1">
      <c r="A2" s="366"/>
      <c r="B2" s="360"/>
      <c r="C2" s="360"/>
    </row>
    <row r="3" spans="1:3">
      <c r="A3" s="315" t="s">
        <v>728</v>
      </c>
      <c r="B3" s="743">
        <v>2016</v>
      </c>
      <c r="C3" s="378">
        <v>2015</v>
      </c>
    </row>
    <row r="4" spans="1:3">
      <c r="A4" s="475" t="s">
        <v>1246</v>
      </c>
      <c r="B4" s="732">
        <v>7</v>
      </c>
      <c r="C4" s="476">
        <v>4</v>
      </c>
    </row>
    <row r="5" spans="1:3">
      <c r="A5" s="469" t="s">
        <v>313</v>
      </c>
      <c r="B5" s="701">
        <v>8</v>
      </c>
      <c r="C5" s="456">
        <v>10</v>
      </c>
    </row>
    <row r="6" spans="1:3">
      <c r="A6" s="469" t="s">
        <v>451</v>
      </c>
      <c r="B6" s="701">
        <v>3</v>
      </c>
      <c r="C6" s="456">
        <v>4</v>
      </c>
    </row>
    <row r="7" spans="1:3">
      <c r="A7" s="469" t="s">
        <v>597</v>
      </c>
      <c r="B7" s="701">
        <v>9</v>
      </c>
      <c r="C7" s="456">
        <v>4</v>
      </c>
    </row>
    <row r="8" spans="1:3">
      <c r="A8" s="900" t="s">
        <v>971</v>
      </c>
      <c r="B8" s="701">
        <v>7</v>
      </c>
      <c r="C8" s="456">
        <v>5</v>
      </c>
    </row>
    <row r="9" spans="1:3">
      <c r="A9" s="990" t="s">
        <v>605</v>
      </c>
      <c r="B9" s="744">
        <v>21</v>
      </c>
      <c r="C9" s="477">
        <v>25</v>
      </c>
    </row>
    <row r="10" spans="1:3">
      <c r="A10" s="983" t="s">
        <v>666</v>
      </c>
      <c r="B10" s="706">
        <v>55</v>
      </c>
      <c r="C10" s="584">
        <v>51</v>
      </c>
    </row>
    <row r="11" spans="1:3">
      <c r="A11" s="220"/>
      <c r="B11" s="221"/>
      <c r="C11" s="221"/>
    </row>
    <row r="12" spans="1:3" ht="10.5" customHeight="1">
      <c r="A12" s="1163" t="s">
        <v>923</v>
      </c>
      <c r="B12" s="1164"/>
      <c r="C12" s="1164"/>
    </row>
    <row r="14" spans="1:3">
      <c r="A14" s="1092"/>
      <c r="B14" s="1092"/>
      <c r="C14" s="1092"/>
    </row>
    <row r="32" spans="1:1">
      <c r="A32" s="228"/>
    </row>
  </sheetData>
  <mergeCells count="3">
    <mergeCell ref="A1:C1"/>
    <mergeCell ref="A12:C12"/>
    <mergeCell ref="A14:C14"/>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18"/>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16"/>
  </cols>
  <sheetData>
    <row r="1" spans="1:3" ht="15.75">
      <c r="A1" s="1137" t="s">
        <v>1147</v>
      </c>
      <c r="B1" s="1162"/>
      <c r="C1" s="1162"/>
    </row>
    <row r="2" spans="1:3" ht="11.25" customHeight="1">
      <c r="A2" s="366"/>
      <c r="B2" s="360"/>
      <c r="C2" s="360"/>
    </row>
    <row r="3" spans="1:3">
      <c r="A3" s="315" t="s">
        <v>728</v>
      </c>
      <c r="B3" s="737">
        <v>2016</v>
      </c>
      <c r="C3" s="320">
        <v>2015</v>
      </c>
    </row>
    <row r="4" spans="1:3">
      <c r="A4" s="475" t="s">
        <v>1211</v>
      </c>
      <c r="B4" s="732">
        <v>-1207</v>
      </c>
      <c r="C4" s="476">
        <v>-1406</v>
      </c>
    </row>
    <row r="5" spans="1:3">
      <c r="A5" s="469" t="s">
        <v>307</v>
      </c>
      <c r="B5" s="701">
        <v>-27</v>
      </c>
      <c r="C5" s="456">
        <v>-11</v>
      </c>
    </row>
    <row r="6" spans="1:3">
      <c r="A6" s="465" t="s">
        <v>308</v>
      </c>
      <c r="B6" s="736">
        <v>-1119</v>
      </c>
      <c r="C6" s="462">
        <v>-1186</v>
      </c>
    </row>
    <row r="7" spans="1:3">
      <c r="A7" s="586" t="s">
        <v>666</v>
      </c>
      <c r="B7" s="706">
        <v>-2353</v>
      </c>
      <c r="C7" s="584">
        <v>-2603</v>
      </c>
    </row>
    <row r="9" spans="1:3">
      <c r="A9" s="1092"/>
      <c r="B9" s="1092"/>
      <c r="C9" s="1092"/>
    </row>
    <row r="10" spans="1:3">
      <c r="B10" s="372"/>
    </row>
    <row r="17" spans="3:3">
      <c r="C17" s="372"/>
    </row>
    <row r="18" spans="3:3">
      <c r="C18" s="372"/>
    </row>
  </sheetData>
  <mergeCells count="2">
    <mergeCell ref="A1:C1"/>
    <mergeCell ref="A9:C9"/>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31"/>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16"/>
  </cols>
  <sheetData>
    <row r="1" spans="1:16" ht="15.75">
      <c r="A1" s="1137" t="s">
        <v>1148</v>
      </c>
      <c r="B1" s="1169"/>
      <c r="C1" s="1169"/>
      <c r="D1" s="1169"/>
    </row>
    <row r="2" spans="1:16" ht="11.25" customHeight="1">
      <c r="A2" s="486"/>
      <c r="B2" s="366"/>
      <c r="C2" s="360"/>
      <c r="D2" s="360"/>
    </row>
    <row r="3" spans="1:16">
      <c r="A3" s="1173" t="s">
        <v>728</v>
      </c>
      <c r="B3" s="1173"/>
      <c r="C3" s="737">
        <v>2016</v>
      </c>
      <c r="D3" s="320">
        <v>2015</v>
      </c>
    </row>
    <row r="4" spans="1:16">
      <c r="A4" s="1170" t="s">
        <v>686</v>
      </c>
      <c r="B4" s="1170"/>
      <c r="C4" s="704">
        <v>939</v>
      </c>
      <c r="D4" s="459">
        <v>935</v>
      </c>
    </row>
    <row r="5" spans="1:16">
      <c r="A5" s="1170" t="s">
        <v>687</v>
      </c>
      <c r="B5" s="1170"/>
      <c r="C5" s="704"/>
      <c r="D5" s="454"/>
    </row>
    <row r="6" spans="1:16">
      <c r="A6" s="467"/>
      <c r="B6" s="479" t="s">
        <v>720</v>
      </c>
      <c r="C6" s="704">
        <v>10</v>
      </c>
      <c r="D6" s="892">
        <v>12</v>
      </c>
    </row>
    <row r="7" spans="1:16">
      <c r="A7" s="467"/>
      <c r="B7" s="479" t="s">
        <v>898</v>
      </c>
      <c r="C7" s="704">
        <v>63</v>
      </c>
      <c r="D7" s="506">
        <v>65</v>
      </c>
    </row>
    <row r="8" spans="1:16">
      <c r="A8" s="1171" t="s">
        <v>721</v>
      </c>
      <c r="B8" s="1171"/>
      <c r="C8" s="736">
        <v>147</v>
      </c>
      <c r="D8" s="893">
        <v>148</v>
      </c>
    </row>
    <row r="9" spans="1:16">
      <c r="A9" s="1172" t="s">
        <v>666</v>
      </c>
      <c r="B9" s="1172"/>
      <c r="C9" s="706">
        <v>1159</v>
      </c>
      <c r="D9" s="584">
        <v>1159</v>
      </c>
    </row>
    <row r="10" spans="1:16">
      <c r="A10" s="308"/>
      <c r="B10" s="308"/>
      <c r="C10" s="311"/>
      <c r="D10" s="311"/>
    </row>
    <row r="11" spans="1:16" ht="10.5" customHeight="1">
      <c r="A11" s="1166" t="s">
        <v>1174</v>
      </c>
      <c r="B11" s="1166"/>
      <c r="C11" s="1166"/>
      <c r="D11" s="1166"/>
    </row>
    <row r="12" spans="1:16" ht="10.5" customHeight="1">
      <c r="A12" s="220"/>
      <c r="B12" s="220"/>
      <c r="C12" s="220"/>
      <c r="D12" s="220"/>
    </row>
    <row r="13" spans="1:16" ht="10.5" customHeight="1">
      <c r="A13" s="1168" t="s">
        <v>1440</v>
      </c>
      <c r="B13" s="1168"/>
      <c r="C13" s="220"/>
      <c r="D13" s="220"/>
    </row>
    <row r="14" spans="1:16">
      <c r="A14" s="219"/>
      <c r="B14" s="220"/>
      <c r="C14" s="221"/>
      <c r="D14" s="221"/>
    </row>
    <row r="15" spans="1:16" ht="22.5" customHeight="1">
      <c r="A15" s="1147" t="s">
        <v>1419</v>
      </c>
      <c r="B15" s="1147"/>
      <c r="C15" s="1147"/>
      <c r="D15" s="1147"/>
    </row>
    <row r="16" spans="1:16" ht="11.25" customHeight="1">
      <c r="A16" s="1002"/>
      <c r="B16" s="1002"/>
      <c r="C16" s="221"/>
      <c r="D16" s="221"/>
      <c r="O16" s="239"/>
      <c r="P16" s="239"/>
    </row>
    <row r="17" spans="1:16" ht="67.5" customHeight="1">
      <c r="A17" s="1167" t="s">
        <v>1518</v>
      </c>
      <c r="B17" s="1167"/>
      <c r="C17" s="1167"/>
      <c r="D17" s="1167"/>
      <c r="O17" s="239"/>
      <c r="P17" s="239"/>
    </row>
    <row r="18" spans="1:16" ht="11.25" customHeight="1">
      <c r="A18" s="485"/>
      <c r="B18" s="230"/>
      <c r="C18" s="484"/>
      <c r="D18" s="484"/>
      <c r="O18" s="239"/>
      <c r="P18" s="239"/>
    </row>
    <row r="19" spans="1:16">
      <c r="A19" s="478"/>
      <c r="B19" s="478"/>
      <c r="C19" s="737">
        <v>2016</v>
      </c>
      <c r="D19" s="320">
        <v>2015</v>
      </c>
    </row>
    <row r="20" spans="1:16">
      <c r="A20" s="1165" t="s">
        <v>688</v>
      </c>
      <c r="B20" s="1165"/>
      <c r="C20" s="704">
        <v>18332</v>
      </c>
      <c r="D20" s="459">
        <v>18565</v>
      </c>
    </row>
    <row r="21" spans="1:16">
      <c r="A21" s="1123" t="s">
        <v>1212</v>
      </c>
      <c r="B21" s="1123"/>
      <c r="C21" s="701">
        <v>18011</v>
      </c>
      <c r="D21" s="456">
        <v>18856</v>
      </c>
    </row>
    <row r="22" spans="1:16">
      <c r="A22" s="220"/>
      <c r="B22" s="260"/>
      <c r="C22" s="260"/>
    </row>
    <row r="23" spans="1:16">
      <c r="A23" s="1092"/>
      <c r="B23" s="1092"/>
      <c r="C23" s="1092"/>
      <c r="D23" s="1092"/>
    </row>
    <row r="31" spans="1:16">
      <c r="C31" s="372"/>
    </row>
  </sheetData>
  <mergeCells count="13">
    <mergeCell ref="A1:D1"/>
    <mergeCell ref="A5:B5"/>
    <mergeCell ref="A8:B8"/>
    <mergeCell ref="A9:B9"/>
    <mergeCell ref="A4:B4"/>
    <mergeCell ref="A3:B3"/>
    <mergeCell ref="A23:D23"/>
    <mergeCell ref="A21:B21"/>
    <mergeCell ref="A20:B20"/>
    <mergeCell ref="A15:D15"/>
    <mergeCell ref="A11:D11"/>
    <mergeCell ref="A17:D17"/>
    <mergeCell ref="A13:B13"/>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18"/>
  <sheetViews>
    <sheetView zoomScaleNormal="100" workbookViewId="0">
      <selection sqref="A1:C1"/>
    </sheetView>
  </sheetViews>
  <sheetFormatPr defaultColWidth="8.83203125" defaultRowHeight="12.75"/>
  <cols>
    <col min="1" max="1" width="90" style="225" customWidth="1"/>
    <col min="2" max="3" width="20" style="232" customWidth="1"/>
    <col min="4" max="17" width="3.6640625" style="375" customWidth="1"/>
    <col min="18" max="16384" width="8.83203125" style="1016"/>
  </cols>
  <sheetData>
    <row r="1" spans="1:3" ht="15.75">
      <c r="A1" s="1174" t="s">
        <v>1149</v>
      </c>
      <c r="B1" s="1169"/>
      <c r="C1" s="1169"/>
    </row>
    <row r="2" spans="1:3" ht="11.25" customHeight="1">
      <c r="A2"/>
      <c r="B2" s="483"/>
      <c r="C2" s="483"/>
    </row>
    <row r="3" spans="1:3">
      <c r="A3" s="315" t="s">
        <v>728</v>
      </c>
      <c r="B3" s="737">
        <v>2016</v>
      </c>
      <c r="C3" s="320">
        <v>2015</v>
      </c>
    </row>
    <row r="4" spans="1:3">
      <c r="A4" s="475" t="s">
        <v>695</v>
      </c>
      <c r="B4" s="732">
        <v>9</v>
      </c>
      <c r="C4" s="476">
        <v>9</v>
      </c>
    </row>
    <row r="5" spans="1:3">
      <c r="A5" s="901" t="s">
        <v>1317</v>
      </c>
      <c r="B5" s="704">
        <v>35</v>
      </c>
      <c r="C5" s="459">
        <v>32</v>
      </c>
    </row>
    <row r="6" spans="1:3">
      <c r="A6" s="479" t="s">
        <v>744</v>
      </c>
      <c r="B6" s="704">
        <v>15</v>
      </c>
      <c r="C6" s="459">
        <v>20</v>
      </c>
    </row>
    <row r="7" spans="1:3">
      <c r="A7" s="479" t="s">
        <v>745</v>
      </c>
      <c r="B7" s="704">
        <v>15</v>
      </c>
      <c r="C7" s="459">
        <v>15</v>
      </c>
    </row>
    <row r="8" spans="1:3">
      <c r="A8" s="479" t="s">
        <v>746</v>
      </c>
      <c r="B8" s="704">
        <v>46</v>
      </c>
      <c r="C8" s="459">
        <v>47</v>
      </c>
    </row>
    <row r="9" spans="1:3">
      <c r="A9" s="479" t="s">
        <v>747</v>
      </c>
      <c r="B9" s="704">
        <v>1</v>
      </c>
      <c r="C9" s="459">
        <v>1</v>
      </c>
    </row>
    <row r="10" spans="1:3">
      <c r="A10" s="465" t="s">
        <v>702</v>
      </c>
      <c r="B10" s="736">
        <v>17</v>
      </c>
      <c r="C10" s="462"/>
    </row>
    <row r="11" spans="1:3">
      <c r="A11" s="586" t="s">
        <v>666</v>
      </c>
      <c r="B11" s="706">
        <v>138</v>
      </c>
      <c r="C11" s="584">
        <v>124</v>
      </c>
    </row>
    <row r="12" spans="1:3">
      <c r="A12" s="300"/>
      <c r="B12" s="351"/>
      <c r="C12" s="376"/>
    </row>
    <row r="13" spans="1:3">
      <c r="A13" s="1150"/>
      <c r="B13" s="1150"/>
      <c r="C13" s="1150"/>
    </row>
    <row r="18" spans="1:1">
      <c r="A18" s="228"/>
    </row>
  </sheetData>
  <mergeCells count="2">
    <mergeCell ref="A1:C1"/>
    <mergeCell ref="A13:C13"/>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34"/>
  <sheetViews>
    <sheetView zoomScaleNormal="100" workbookViewId="0">
      <selection sqref="A1:D1"/>
    </sheetView>
  </sheetViews>
  <sheetFormatPr defaultColWidth="8.83203125" defaultRowHeight="11.25"/>
  <cols>
    <col min="1" max="1" width="3.33203125" style="243" customWidth="1"/>
    <col min="2" max="2" width="86.6640625" style="444" customWidth="1"/>
    <col min="3" max="4" width="20" style="232" customWidth="1"/>
    <col min="5" max="17" width="3.6640625" style="205" customWidth="1"/>
    <col min="18" max="16384" width="8.83203125" style="1016"/>
  </cols>
  <sheetData>
    <row r="1" spans="1:4" ht="15.75">
      <c r="A1" s="1174" t="s">
        <v>1441</v>
      </c>
      <c r="B1" s="1174"/>
      <c r="C1" s="1174"/>
      <c r="D1" s="1174"/>
    </row>
    <row r="2" spans="1:4" ht="11.25" customHeight="1">
      <c r="A2" s="960"/>
      <c r="B2" s="922"/>
      <c r="C2" s="482"/>
      <c r="D2" s="482"/>
    </row>
    <row r="3" spans="1:4">
      <c r="A3" s="1114" t="s">
        <v>728</v>
      </c>
      <c r="B3" s="1114"/>
      <c r="C3" s="737">
        <v>2016</v>
      </c>
      <c r="D3" s="320">
        <v>2015</v>
      </c>
    </row>
    <row r="4" spans="1:4">
      <c r="A4" s="1127" t="s">
        <v>1297</v>
      </c>
      <c r="B4" s="1127"/>
      <c r="C4" s="732">
        <v>618</v>
      </c>
      <c r="D4" s="476">
        <v>643</v>
      </c>
    </row>
    <row r="5" spans="1:4">
      <c r="A5" s="1111"/>
      <c r="B5" s="1111"/>
      <c r="C5" s="704"/>
      <c r="D5" s="459"/>
    </row>
    <row r="6" spans="1:4">
      <c r="A6" s="1128" t="s">
        <v>1317</v>
      </c>
      <c r="B6" s="1128"/>
      <c r="C6" s="704">
        <v>-35</v>
      </c>
      <c r="D6" s="459">
        <v>-32</v>
      </c>
    </row>
    <row r="7" spans="1:4">
      <c r="A7" s="1111"/>
      <c r="B7" s="1111"/>
      <c r="C7" s="704"/>
      <c r="D7" s="459"/>
    </row>
    <row r="8" spans="1:4">
      <c r="A8" s="1127" t="s">
        <v>1298</v>
      </c>
      <c r="B8" s="1127"/>
      <c r="C8" s="712">
        <v>583</v>
      </c>
      <c r="D8" s="548">
        <v>612</v>
      </c>
    </row>
    <row r="9" spans="1:4">
      <c r="A9" s="1111"/>
      <c r="B9" s="1111"/>
      <c r="C9" s="712"/>
      <c r="D9" s="548"/>
    </row>
    <row r="10" spans="1:4" s="1043" customFormat="1">
      <c r="A10" s="1207" t="s">
        <v>1318</v>
      </c>
      <c r="B10" s="1207"/>
      <c r="C10" s="1041"/>
      <c r="D10" s="1042"/>
    </row>
    <row r="11" spans="1:4">
      <c r="A11" s="949"/>
      <c r="B11" s="945" t="s">
        <v>1213</v>
      </c>
      <c r="C11" s="753">
        <v>-22</v>
      </c>
      <c r="D11" s="617">
        <v>-16</v>
      </c>
    </row>
    <row r="12" spans="1:4">
      <c r="A12" s="949"/>
      <c r="B12" s="916" t="s">
        <v>1201</v>
      </c>
      <c r="C12" s="753">
        <v>-22</v>
      </c>
      <c r="D12" s="548">
        <v>-1</v>
      </c>
    </row>
    <row r="13" spans="1:4">
      <c r="A13" s="798"/>
      <c r="B13" s="917" t="s">
        <v>1515</v>
      </c>
      <c r="C13" s="705">
        <v>-7</v>
      </c>
      <c r="D13" s="523">
        <v>-8</v>
      </c>
    </row>
    <row r="14" spans="1:4">
      <c r="A14" s="1127" t="s">
        <v>1319</v>
      </c>
      <c r="B14" s="1127"/>
      <c r="C14" s="712">
        <v>-51</v>
      </c>
      <c r="D14" s="548">
        <v>-25</v>
      </c>
    </row>
    <row r="15" spans="1:4">
      <c r="A15" s="1176"/>
      <c r="B15" s="1176"/>
      <c r="C15" s="705"/>
      <c r="D15" s="523"/>
    </row>
    <row r="16" spans="1:4">
      <c r="A16" s="1105" t="s">
        <v>199</v>
      </c>
      <c r="B16" s="1105"/>
      <c r="C16" s="706">
        <v>532</v>
      </c>
      <c r="D16" s="584">
        <v>587</v>
      </c>
    </row>
    <row r="17" spans="1:4">
      <c r="B17" s="207"/>
      <c r="C17" s="207"/>
      <c r="D17" s="207"/>
    </row>
    <row r="18" spans="1:4">
      <c r="B18" s="1175"/>
      <c r="C18" s="1175"/>
      <c r="D18" s="1175"/>
    </row>
    <row r="19" spans="1:4" ht="22.5" customHeight="1">
      <c r="A19" s="1092" t="s">
        <v>1454</v>
      </c>
      <c r="B19" s="1092"/>
      <c r="C19" s="1092"/>
      <c r="D19" s="1092"/>
    </row>
    <row r="20" spans="1:4">
      <c r="B20" s="1175"/>
      <c r="C20" s="1175"/>
      <c r="D20" s="1175"/>
    </row>
    <row r="21" spans="1:4">
      <c r="B21" s="205"/>
      <c r="C21" s="205"/>
      <c r="D21" s="205"/>
    </row>
    <row r="22" spans="1:4">
      <c r="B22" s="205"/>
      <c r="C22" s="205"/>
      <c r="D22" s="205"/>
    </row>
    <row r="23" spans="1:4">
      <c r="B23" s="205"/>
      <c r="C23" s="205"/>
      <c r="D23" s="205"/>
    </row>
    <row r="24" spans="1:4">
      <c r="B24" s="205"/>
      <c r="C24" s="205"/>
      <c r="D24" s="205"/>
    </row>
    <row r="25" spans="1:4">
      <c r="B25" s="205"/>
      <c r="C25" s="205"/>
      <c r="D25" s="205"/>
    </row>
    <row r="26" spans="1:4">
      <c r="B26" s="205"/>
      <c r="C26" s="205"/>
      <c r="D26" s="205"/>
    </row>
    <row r="27" spans="1:4">
      <c r="B27" s="205"/>
      <c r="C27" s="205"/>
      <c r="D27" s="205"/>
    </row>
    <row r="28" spans="1:4">
      <c r="B28" s="205"/>
      <c r="C28" s="205"/>
      <c r="D28" s="205"/>
    </row>
    <row r="29" spans="1:4">
      <c r="B29" s="205"/>
      <c r="C29" s="205"/>
      <c r="D29" s="205"/>
    </row>
    <row r="30" spans="1:4">
      <c r="B30" s="205"/>
      <c r="C30" s="205"/>
      <c r="D30" s="205"/>
    </row>
    <row r="31" spans="1:4">
      <c r="B31" s="205"/>
      <c r="C31" s="205"/>
      <c r="D31" s="205"/>
    </row>
    <row r="32" spans="1:4">
      <c r="B32" s="205"/>
      <c r="C32" s="205"/>
      <c r="D32" s="205"/>
    </row>
    <row r="33" spans="2:4">
      <c r="B33" s="205"/>
      <c r="C33" s="205"/>
      <c r="D33" s="205"/>
    </row>
    <row r="34" spans="2:4">
      <c r="B34" s="205"/>
      <c r="C34" s="205"/>
      <c r="D34" s="205"/>
    </row>
  </sheetData>
  <mergeCells count="15">
    <mergeCell ref="A19:D19"/>
    <mergeCell ref="B20:D20"/>
    <mergeCell ref="B18:D18"/>
    <mergeCell ref="A1:D1"/>
    <mergeCell ref="A3:B3"/>
    <mergeCell ref="A4:B4"/>
    <mergeCell ref="A5:B5"/>
    <mergeCell ref="A6:B6"/>
    <mergeCell ref="A7:B7"/>
    <mergeCell ref="A8:B8"/>
    <mergeCell ref="A9:B9"/>
    <mergeCell ref="A10:B10"/>
    <mergeCell ref="A14:B14"/>
    <mergeCell ref="A15:B15"/>
    <mergeCell ref="A16:B16"/>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Q33"/>
  <sheetViews>
    <sheetView zoomScaleNormal="100" workbookViewId="0">
      <selection sqref="A1:C1"/>
    </sheetView>
  </sheetViews>
  <sheetFormatPr defaultColWidth="8.83203125" defaultRowHeight="11.25"/>
  <cols>
    <col min="1" max="1" width="90" style="205" customWidth="1"/>
    <col min="2" max="3" width="20" style="205" customWidth="1"/>
    <col min="4" max="17" width="3.6640625" style="205" customWidth="1"/>
    <col min="18" max="16384" width="8.83203125" style="1016"/>
  </cols>
  <sheetData>
    <row r="1" spans="1:3" ht="15.75" customHeight="1">
      <c r="A1" s="1137" t="s">
        <v>1150</v>
      </c>
      <c r="B1" s="1169"/>
      <c r="C1" s="1169"/>
    </row>
    <row r="2" spans="1:3" ht="11.25" customHeight="1">
      <c r="A2" s="207"/>
      <c r="B2" s="365"/>
      <c r="C2" s="365"/>
    </row>
    <row r="3" spans="1:3" ht="10.5" customHeight="1">
      <c r="A3" s="315" t="s">
        <v>728</v>
      </c>
      <c r="B3" s="737">
        <v>2016</v>
      </c>
      <c r="C3" s="320">
        <v>2015</v>
      </c>
    </row>
    <row r="4" spans="1:3" ht="11.25" customHeight="1">
      <c r="A4" s="987" t="s">
        <v>934</v>
      </c>
      <c r="B4" s="704">
        <v>2</v>
      </c>
      <c r="C4" s="459">
        <v>2</v>
      </c>
    </row>
    <row r="5" spans="1:3" ht="10.5" customHeight="1">
      <c r="A5" s="489" t="s">
        <v>598</v>
      </c>
      <c r="B5" s="704">
        <v>5</v>
      </c>
      <c r="C5" s="459">
        <v>7</v>
      </c>
    </row>
    <row r="6" spans="1:3" ht="11.25" customHeight="1">
      <c r="A6" s="489" t="s">
        <v>1442</v>
      </c>
      <c r="B6" s="704">
        <v>8</v>
      </c>
      <c r="C6" s="459"/>
    </row>
    <row r="7" spans="1:3" ht="11.25" customHeight="1">
      <c r="A7" s="465" t="s">
        <v>825</v>
      </c>
      <c r="B7" s="705">
        <v>4</v>
      </c>
      <c r="C7" s="477">
        <v>3</v>
      </c>
    </row>
    <row r="8" spans="1:3" ht="11.25" customHeight="1">
      <c r="A8" s="490" t="s">
        <v>519</v>
      </c>
      <c r="B8" s="719">
        <v>19</v>
      </c>
      <c r="C8" s="488">
        <v>11</v>
      </c>
    </row>
    <row r="9" spans="1:3" ht="11.25" customHeight="1">
      <c r="A9" s="491"/>
      <c r="B9" s="745"/>
      <c r="C9" s="492"/>
    </row>
    <row r="10" spans="1:3" ht="11.25" customHeight="1">
      <c r="A10" s="489" t="s">
        <v>933</v>
      </c>
      <c r="B10" s="704">
        <v>-13</v>
      </c>
      <c r="C10" s="459">
        <v>-13</v>
      </c>
    </row>
    <row r="11" spans="1:3" ht="11.25" customHeight="1">
      <c r="A11" s="489" t="s">
        <v>599</v>
      </c>
      <c r="B11" s="704">
        <v>-11</v>
      </c>
      <c r="C11" s="459">
        <v>-9</v>
      </c>
    </row>
    <row r="12" spans="1:3" ht="11.25" customHeight="1">
      <c r="A12" s="489" t="s">
        <v>1035</v>
      </c>
      <c r="B12" s="704">
        <v>-3</v>
      </c>
      <c r="C12" s="459">
        <v>-3</v>
      </c>
    </row>
    <row r="13" spans="1:3" ht="11.25" customHeight="1">
      <c r="A13" s="479" t="s">
        <v>1421</v>
      </c>
      <c r="B13" s="704">
        <v>-36</v>
      </c>
      <c r="C13" s="459"/>
    </row>
    <row r="14" spans="1:3" ht="11.25" customHeight="1">
      <c r="A14" s="489" t="s">
        <v>1442</v>
      </c>
      <c r="B14" s="704"/>
      <c r="C14" s="459">
        <v>-12</v>
      </c>
    </row>
    <row r="15" spans="1:3" ht="11.25" customHeight="1">
      <c r="A15" s="465" t="s">
        <v>352</v>
      </c>
      <c r="B15" s="736">
        <v>-8</v>
      </c>
      <c r="C15" s="477">
        <v>-8</v>
      </c>
    </row>
    <row r="16" spans="1:3" ht="11.25" customHeight="1">
      <c r="A16" s="490" t="s">
        <v>520</v>
      </c>
      <c r="B16" s="719">
        <v>-72</v>
      </c>
      <c r="C16" s="488">
        <v>-45</v>
      </c>
    </row>
    <row r="17" spans="1:3" ht="11.25" customHeight="1">
      <c r="A17" s="487"/>
      <c r="B17" s="746"/>
      <c r="C17" s="493"/>
    </row>
    <row r="18" spans="1:3" ht="11.25" customHeight="1">
      <c r="A18" s="586" t="s">
        <v>666</v>
      </c>
      <c r="B18" s="706">
        <v>-53</v>
      </c>
      <c r="C18" s="584">
        <v>-34</v>
      </c>
    </row>
    <row r="19" spans="1:3" ht="11.25" customHeight="1">
      <c r="A19" s="207"/>
      <c r="B19" s="207"/>
      <c r="C19" s="207"/>
    </row>
    <row r="20" spans="1:3" ht="33.75" customHeight="1">
      <c r="A20" s="1177" t="s">
        <v>1516</v>
      </c>
      <c r="B20" s="1177"/>
      <c r="C20" s="1177"/>
    </row>
    <row r="22" spans="1:3">
      <c r="A22" s="1086"/>
      <c r="B22" s="1086"/>
      <c r="C22" s="1086"/>
    </row>
    <row r="33" spans="12:12">
      <c r="L33" s="239"/>
    </row>
  </sheetData>
  <mergeCells count="3">
    <mergeCell ref="A1:C1"/>
    <mergeCell ref="A20:C20"/>
    <mergeCell ref="A22:C22"/>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35"/>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16"/>
  </cols>
  <sheetData>
    <row r="1" spans="1:4" ht="15.75">
      <c r="A1" s="1137" t="s">
        <v>1151</v>
      </c>
      <c r="B1" s="1162"/>
      <c r="C1" s="1162"/>
      <c r="D1" s="1162"/>
    </row>
    <row r="2" spans="1:4" ht="11.25" customHeight="1">
      <c r="A2" s="361"/>
      <c r="B2" s="288"/>
      <c r="C2" s="362"/>
      <c r="D2" s="362"/>
    </row>
    <row r="3" spans="1:4">
      <c r="A3" s="1183" t="s">
        <v>728</v>
      </c>
      <c r="B3" s="1183"/>
      <c r="C3" s="737">
        <v>2016</v>
      </c>
      <c r="D3" s="320">
        <v>2015</v>
      </c>
    </row>
    <row r="4" spans="1:4">
      <c r="A4" s="1182" t="s">
        <v>585</v>
      </c>
      <c r="B4" s="1182"/>
      <c r="C4" s="697"/>
      <c r="D4" s="488"/>
    </row>
    <row r="5" spans="1:4">
      <c r="A5" s="452"/>
      <c r="B5" s="479" t="s">
        <v>1214</v>
      </c>
      <c r="C5" s="704">
        <v>-121</v>
      </c>
      <c r="D5" s="459">
        <v>-127</v>
      </c>
    </row>
    <row r="6" spans="1:4">
      <c r="A6" s="467"/>
      <c r="B6" s="479" t="s">
        <v>1215</v>
      </c>
      <c r="C6" s="704"/>
      <c r="D6" s="459">
        <v>-1</v>
      </c>
    </row>
    <row r="7" spans="1:4">
      <c r="A7" s="1179" t="s">
        <v>347</v>
      </c>
      <c r="B7" s="1179"/>
      <c r="C7" s="747"/>
      <c r="D7" s="459"/>
    </row>
    <row r="8" spans="1:4">
      <c r="A8" s="1023"/>
      <c r="B8" s="1023" t="s">
        <v>1027</v>
      </c>
      <c r="C8" s="705">
        <v>-1</v>
      </c>
      <c r="D8" s="523">
        <v>3</v>
      </c>
    </row>
    <row r="9" spans="1:4">
      <c r="A9" s="1105" t="s">
        <v>666</v>
      </c>
      <c r="B9" s="1105"/>
      <c r="C9" s="706">
        <v>-123</v>
      </c>
      <c r="D9" s="584">
        <v>-124</v>
      </c>
    </row>
    <row r="10" spans="1:4" ht="10.5" customHeight="1">
      <c r="A10" s="445"/>
      <c r="B10" s="417"/>
      <c r="C10" s="748"/>
      <c r="D10" s="306"/>
    </row>
    <row r="11" spans="1:4" ht="10.5" customHeight="1">
      <c r="A11" s="1178" t="s">
        <v>1137</v>
      </c>
      <c r="B11" s="1178"/>
      <c r="C11" s="748"/>
      <c r="D11" s="306"/>
    </row>
    <row r="12" spans="1:4" ht="10.5" customHeight="1">
      <c r="A12" s="827"/>
      <c r="B12" s="446"/>
      <c r="C12" s="748"/>
      <c r="D12" s="306"/>
    </row>
    <row r="13" spans="1:4" ht="10.5" customHeight="1">
      <c r="A13" s="1179" t="s">
        <v>661</v>
      </c>
      <c r="B13" s="1179"/>
      <c r="C13" s="704">
        <v>479</v>
      </c>
      <c r="D13" s="459">
        <v>553</v>
      </c>
    </row>
    <row r="14" spans="1:4" ht="10.5" customHeight="1">
      <c r="A14" s="946"/>
      <c r="B14" s="495"/>
      <c r="C14" s="704"/>
      <c r="D14" s="459"/>
    </row>
    <row r="15" spans="1:4" ht="11.25" customHeight="1">
      <c r="A15" s="1123" t="s">
        <v>1389</v>
      </c>
      <c r="B15" s="1123"/>
      <c r="C15" s="704">
        <v>-96</v>
      </c>
      <c r="D15" s="459">
        <v>-111</v>
      </c>
    </row>
    <row r="16" spans="1:4" ht="11.25" customHeight="1">
      <c r="A16" s="1179" t="s">
        <v>341</v>
      </c>
      <c r="B16" s="1179"/>
      <c r="C16" s="704">
        <v>-3</v>
      </c>
      <c r="D16" s="466">
        <v>-1</v>
      </c>
    </row>
    <row r="17" spans="1:4" ht="11.25" customHeight="1">
      <c r="A17" s="1179" t="s">
        <v>309</v>
      </c>
      <c r="B17" s="1179"/>
      <c r="C17" s="704">
        <v>2</v>
      </c>
      <c r="D17" s="459">
        <v>5</v>
      </c>
    </row>
    <row r="18" spans="1:4" ht="11.25" customHeight="1">
      <c r="A18" s="1082" t="s">
        <v>707</v>
      </c>
      <c r="B18" s="1082"/>
      <c r="C18" s="704">
        <v>-7</v>
      </c>
      <c r="D18" s="459">
        <v>-2</v>
      </c>
    </row>
    <row r="19" spans="1:4" ht="11.25" customHeight="1">
      <c r="A19" s="1082" t="s">
        <v>1143</v>
      </c>
      <c r="B19" s="1082"/>
      <c r="C19" s="704">
        <v>3</v>
      </c>
      <c r="D19" s="894">
        <v>3</v>
      </c>
    </row>
    <row r="20" spans="1:4" ht="11.25" customHeight="1">
      <c r="A20" s="1082" t="s">
        <v>1192</v>
      </c>
      <c r="B20" s="1082"/>
      <c r="C20" s="704">
        <v>1</v>
      </c>
      <c r="D20" s="894">
        <v>7</v>
      </c>
    </row>
    <row r="21" spans="1:4" ht="11.25" customHeight="1">
      <c r="A21" s="1179" t="s">
        <v>648</v>
      </c>
      <c r="B21" s="1179"/>
      <c r="C21" s="704">
        <v>-6</v>
      </c>
      <c r="D21" s="894">
        <v>-21</v>
      </c>
    </row>
    <row r="22" spans="1:4" ht="11.25" customHeight="1">
      <c r="A22" s="1179" t="s">
        <v>956</v>
      </c>
      <c r="B22" s="1179"/>
      <c r="C22" s="704">
        <v>-12</v>
      </c>
      <c r="D22" s="894">
        <v>-11</v>
      </c>
    </row>
    <row r="23" spans="1:4" ht="11.25" customHeight="1">
      <c r="A23" s="1179" t="s">
        <v>850</v>
      </c>
      <c r="B23" s="1179"/>
      <c r="C23" s="704">
        <v>-4</v>
      </c>
      <c r="D23" s="894">
        <v>8</v>
      </c>
    </row>
    <row r="24" spans="1:4" ht="11.25" customHeight="1">
      <c r="A24" s="1181" t="s">
        <v>1216</v>
      </c>
      <c r="B24" s="1181"/>
      <c r="C24" s="736"/>
      <c r="D24" s="895">
        <v>-1</v>
      </c>
    </row>
    <row r="25" spans="1:4" ht="11.25" customHeight="1">
      <c r="A25" s="1105" t="s">
        <v>647</v>
      </c>
      <c r="B25" s="1105"/>
      <c r="C25" s="706">
        <v>-123</v>
      </c>
      <c r="D25" s="584">
        <v>-124</v>
      </c>
    </row>
    <row r="26" spans="1:4">
      <c r="A26" s="479"/>
      <c r="B26" s="479"/>
      <c r="C26" s="749"/>
      <c r="D26" s="497"/>
    </row>
    <row r="27" spans="1:4">
      <c r="A27" s="1180" t="s">
        <v>988</v>
      </c>
      <c r="B27" s="1180"/>
      <c r="C27" s="750">
        <v>25.6</v>
      </c>
      <c r="D27" s="498">
        <v>22.5</v>
      </c>
    </row>
    <row r="28" spans="1:4">
      <c r="A28" s="828"/>
    </row>
    <row r="29" spans="1:4">
      <c r="A29" s="1163" t="s">
        <v>957</v>
      </c>
      <c r="B29" s="1163"/>
      <c r="C29" s="1163"/>
      <c r="D29" s="1163"/>
    </row>
    <row r="31" spans="1:4" ht="22.5" customHeight="1">
      <c r="A31" s="1146" t="s">
        <v>1175</v>
      </c>
      <c r="B31" s="1146"/>
      <c r="C31" s="1146"/>
      <c r="D31" s="1146"/>
    </row>
    <row r="32" spans="1:4" ht="11.25" customHeight="1">
      <c r="A32" s="1150"/>
      <c r="B32" s="1150"/>
      <c r="C32" s="1150"/>
      <c r="D32" s="1150"/>
    </row>
    <row r="33" spans="1:4" ht="21.75" customHeight="1">
      <c r="A33" s="1150" t="s">
        <v>1138</v>
      </c>
      <c r="B33" s="1150"/>
      <c r="C33" s="1150"/>
      <c r="D33" s="1150"/>
    </row>
    <row r="35" spans="1:4">
      <c r="A35" s="1092"/>
      <c r="B35" s="1092"/>
      <c r="C35" s="1092"/>
      <c r="D35" s="1092"/>
    </row>
  </sheetData>
  <mergeCells count="24">
    <mergeCell ref="A29:D29"/>
    <mergeCell ref="A31:D31"/>
    <mergeCell ref="A24:B24"/>
    <mergeCell ref="A1:D1"/>
    <mergeCell ref="A4:B4"/>
    <mergeCell ref="A7:B7"/>
    <mergeCell ref="A9:B9"/>
    <mergeCell ref="A3:B3"/>
    <mergeCell ref="A35:D35"/>
    <mergeCell ref="A11:B11"/>
    <mergeCell ref="A18:B18"/>
    <mergeCell ref="A20:B20"/>
    <mergeCell ref="A21:B21"/>
    <mergeCell ref="A22:B22"/>
    <mergeCell ref="A25:B25"/>
    <mergeCell ref="A19:B19"/>
    <mergeCell ref="A27:B27"/>
    <mergeCell ref="A33:D33"/>
    <mergeCell ref="A13:B13"/>
    <mergeCell ref="A32:D32"/>
    <mergeCell ref="A15:B15"/>
    <mergeCell ref="A16:B16"/>
    <mergeCell ref="A17:B17"/>
    <mergeCell ref="A23:B2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16"/>
  </cols>
  <sheetData>
    <row r="1" spans="1:4" ht="15.75" customHeight="1">
      <c r="A1" s="1184" t="s">
        <v>1152</v>
      </c>
      <c r="B1" s="1185"/>
      <c r="C1" s="1185"/>
      <c r="D1" s="1185"/>
    </row>
    <row r="2" spans="1:4">
      <c r="A2" s="359"/>
      <c r="B2" s="302"/>
      <c r="C2" s="304"/>
      <c r="D2" s="304"/>
    </row>
    <row r="3" spans="1:4" ht="23.25" customHeight="1">
      <c r="A3" s="1186" t="s">
        <v>1320</v>
      </c>
      <c r="B3" s="1187"/>
      <c r="C3" s="1187"/>
      <c r="D3" s="1187"/>
    </row>
    <row r="4" spans="1:4">
      <c r="A4" s="302"/>
      <c r="B4" s="302"/>
      <c r="C4" s="360"/>
      <c r="D4" s="360"/>
    </row>
    <row r="5" spans="1:4">
      <c r="A5" s="1140" t="s">
        <v>728</v>
      </c>
      <c r="B5" s="1188"/>
      <c r="C5" s="751">
        <v>2016</v>
      </c>
      <c r="D5" s="610">
        <v>2015</v>
      </c>
    </row>
    <row r="6" spans="1:4" ht="11.25" customHeight="1">
      <c r="A6" s="1078" t="s">
        <v>1286</v>
      </c>
      <c r="B6" s="1078"/>
      <c r="C6" s="712">
        <v>352</v>
      </c>
      <c r="D6" s="548">
        <v>444</v>
      </c>
    </row>
    <row r="7" spans="1:4">
      <c r="A7" s="581"/>
      <c r="B7" s="581"/>
      <c r="C7" s="725"/>
      <c r="D7" s="545"/>
    </row>
    <row r="8" spans="1:4">
      <c r="A8" s="1078" t="s">
        <v>601</v>
      </c>
      <c r="B8" s="1078"/>
      <c r="C8" s="725"/>
      <c r="D8" s="545"/>
    </row>
    <row r="9" spans="1:4">
      <c r="A9" s="581"/>
      <c r="B9" s="515" t="s">
        <v>1217</v>
      </c>
      <c r="C9" s="712">
        <v>197241</v>
      </c>
      <c r="D9" s="548">
        <v>197241</v>
      </c>
    </row>
    <row r="10" spans="1:4">
      <c r="A10" s="581"/>
      <c r="B10" s="581"/>
      <c r="C10" s="725"/>
      <c r="D10" s="545"/>
    </row>
    <row r="11" spans="1:4">
      <c r="A11" s="1075" t="s">
        <v>1181</v>
      </c>
      <c r="B11" s="1075"/>
      <c r="C11" s="843"/>
      <c r="D11" s="517"/>
    </row>
    <row r="12" spans="1:4" ht="11.25" customHeight="1">
      <c r="A12" s="889"/>
      <c r="B12" s="887" t="s">
        <v>1182</v>
      </c>
      <c r="C12" s="844">
        <v>1.79</v>
      </c>
      <c r="D12" s="845">
        <v>2.14</v>
      </c>
    </row>
    <row r="13" spans="1:4" ht="11.25" customHeight="1">
      <c r="A13" s="978"/>
      <c r="B13" s="641" t="s">
        <v>1172</v>
      </c>
      <c r="C13" s="979"/>
      <c r="D13" s="678">
        <v>0.11</v>
      </c>
    </row>
    <row r="14" spans="1:4">
      <c r="A14" s="1130" t="s">
        <v>1304</v>
      </c>
      <c r="B14" s="1130"/>
      <c r="C14" s="752">
        <v>1.79</v>
      </c>
      <c r="D14" s="608">
        <v>2.25</v>
      </c>
    </row>
    <row r="15" spans="1:4">
      <c r="A15" s="219"/>
      <c r="B15" s="302"/>
      <c r="C15" s="311"/>
      <c r="D15" s="304"/>
    </row>
    <row r="16" spans="1:4" ht="11.25" customHeight="1">
      <c r="A16" s="1150" t="s">
        <v>1176</v>
      </c>
      <c r="B16" s="1150"/>
      <c r="C16" s="1150"/>
      <c r="D16" s="1150"/>
    </row>
    <row r="26" spans="2:2">
      <c r="B26" s="228"/>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61"/>
  <sheetViews>
    <sheetView zoomScaleNormal="100" workbookViewId="0">
      <selection sqref="A1:C1"/>
    </sheetView>
  </sheetViews>
  <sheetFormatPr defaultColWidth="8.83203125" defaultRowHeight="11.25"/>
  <cols>
    <col min="1" max="1" width="118.33203125" style="225" customWidth="1"/>
    <col min="2" max="2" width="3.33203125" style="225" customWidth="1"/>
    <col min="3" max="3" width="8.33203125" style="231" customWidth="1"/>
    <col min="4" max="17" width="3.6640625" style="243" customWidth="1"/>
    <col min="18" max="16384" width="8.83203125" style="1016"/>
  </cols>
  <sheetData>
    <row r="1" spans="1:3" ht="15.75">
      <c r="A1" s="1095" t="s">
        <v>980</v>
      </c>
      <c r="B1" s="1095"/>
      <c r="C1" s="1095"/>
    </row>
    <row r="2" spans="1:3">
      <c r="A2" s="220"/>
      <c r="B2" s="219"/>
      <c r="C2" s="244"/>
    </row>
    <row r="3" spans="1:3">
      <c r="A3" s="245" t="s">
        <v>709</v>
      </c>
      <c r="B3" s="246"/>
      <c r="C3" s="221"/>
    </row>
    <row r="4" spans="1:3">
      <c r="A4" s="500" t="s">
        <v>710</v>
      </c>
      <c r="B4" s="525"/>
      <c r="C4" s="1096" t="s">
        <v>28</v>
      </c>
    </row>
    <row r="5" spans="1:3">
      <c r="A5" s="252" t="s">
        <v>1235</v>
      </c>
      <c r="B5" s="253"/>
      <c r="C5" s="1096"/>
    </row>
    <row r="6" spans="1:3">
      <c r="A6" s="227"/>
      <c r="B6" s="227"/>
      <c r="C6" s="221"/>
    </row>
    <row r="7" spans="1:3">
      <c r="A7" s="245" t="s">
        <v>344</v>
      </c>
      <c r="B7" s="246"/>
      <c r="C7" s="221"/>
    </row>
    <row r="8" spans="1:3">
      <c r="A8" s="521" t="s">
        <v>1131</v>
      </c>
      <c r="B8" s="525"/>
      <c r="C8" s="1096" t="s">
        <v>28</v>
      </c>
    </row>
    <row r="9" spans="1:3">
      <c r="A9" s="228" t="s">
        <v>1236</v>
      </c>
      <c r="B9" s="253"/>
      <c r="C9" s="1096"/>
    </row>
    <row r="10" spans="1:3">
      <c r="A10" s="227"/>
      <c r="B10" s="227"/>
      <c r="C10" s="221"/>
    </row>
    <row r="11" spans="1:3">
      <c r="A11" s="245" t="s">
        <v>872</v>
      </c>
      <c r="B11" s="246"/>
      <c r="C11" s="221"/>
    </row>
    <row r="12" spans="1:3">
      <c r="A12" s="500" t="s">
        <v>1003</v>
      </c>
      <c r="B12" s="525"/>
      <c r="C12" s="247"/>
    </row>
    <row r="13" spans="1:3">
      <c r="A13" s="252" t="s">
        <v>427</v>
      </c>
      <c r="B13" s="253"/>
      <c r="C13" s="247"/>
    </row>
    <row r="14" spans="1:3">
      <c r="A14" s="227"/>
      <c r="B14" s="227"/>
      <c r="C14" s="221"/>
    </row>
    <row r="15" spans="1:3">
      <c r="A15" s="245" t="s">
        <v>510</v>
      </c>
      <c r="B15" s="246"/>
      <c r="C15" s="221"/>
    </row>
    <row r="16" spans="1:3">
      <c r="A16" s="500" t="s">
        <v>330</v>
      </c>
      <c r="B16" s="525"/>
      <c r="C16" s="1096" t="s">
        <v>28</v>
      </c>
    </row>
    <row r="17" spans="1:17">
      <c r="A17" s="252" t="s">
        <v>778</v>
      </c>
      <c r="B17" s="253"/>
      <c r="C17" s="1096"/>
    </row>
    <row r="18" spans="1:17">
      <c r="A18" s="227"/>
      <c r="B18" s="227"/>
      <c r="C18" s="221"/>
    </row>
    <row r="19" spans="1:17">
      <c r="A19" s="245" t="s">
        <v>393</v>
      </c>
      <c r="B19" s="246"/>
      <c r="C19" s="221"/>
    </row>
    <row r="20" spans="1:17">
      <c r="A20" s="500" t="s">
        <v>779</v>
      </c>
      <c r="B20" s="525"/>
      <c r="C20" s="205"/>
      <c r="D20" s="205"/>
      <c r="E20" s="205"/>
      <c r="F20" s="205"/>
      <c r="G20" s="205"/>
      <c r="H20" s="205"/>
      <c r="I20" s="205"/>
      <c r="J20" s="205"/>
      <c r="K20" s="205"/>
      <c r="L20" s="205"/>
      <c r="M20" s="205"/>
      <c r="N20" s="205"/>
      <c r="O20" s="205"/>
      <c r="P20" s="205"/>
      <c r="Q20" s="205"/>
    </row>
    <row r="21" spans="1:17">
      <c r="A21" s="252" t="s">
        <v>330</v>
      </c>
      <c r="B21" s="253"/>
      <c r="C21" s="205"/>
      <c r="D21" s="205"/>
      <c r="E21" s="205"/>
      <c r="F21" s="205"/>
      <c r="G21" s="205"/>
      <c r="H21" s="205"/>
      <c r="I21" s="205"/>
      <c r="J21" s="205"/>
      <c r="K21" s="205"/>
      <c r="L21" s="205"/>
      <c r="M21" s="205"/>
      <c r="N21" s="205"/>
      <c r="O21" s="205"/>
      <c r="P21" s="205"/>
      <c r="Q21" s="205"/>
    </row>
    <row r="22" spans="1:17">
      <c r="A22" s="227"/>
      <c r="B22" s="227"/>
      <c r="C22" s="205"/>
      <c r="D22" s="205"/>
      <c r="E22" s="205"/>
      <c r="F22" s="205"/>
      <c r="G22" s="205"/>
      <c r="H22" s="205"/>
      <c r="I22" s="205"/>
      <c r="J22" s="205"/>
      <c r="K22" s="205"/>
      <c r="L22" s="205"/>
      <c r="M22" s="205"/>
      <c r="N22" s="205"/>
      <c r="O22" s="205"/>
      <c r="P22" s="205"/>
      <c r="Q22" s="205"/>
    </row>
    <row r="23" spans="1:17">
      <c r="A23" s="245" t="s">
        <v>1132</v>
      </c>
      <c r="B23" s="246"/>
      <c r="C23" s="205"/>
      <c r="D23" s="205"/>
      <c r="E23" s="205"/>
      <c r="F23" s="205"/>
      <c r="G23" s="205"/>
      <c r="H23" s="205"/>
      <c r="I23" s="205"/>
      <c r="J23" s="205"/>
      <c r="K23" s="205"/>
      <c r="L23" s="205"/>
      <c r="M23" s="205"/>
      <c r="N23" s="205"/>
      <c r="O23" s="205"/>
      <c r="P23" s="205"/>
      <c r="Q23" s="205"/>
    </row>
    <row r="24" spans="1:17">
      <c r="A24" s="500" t="s">
        <v>1286</v>
      </c>
      <c r="B24" s="520"/>
      <c r="C24" s="205"/>
      <c r="D24" s="205"/>
      <c r="E24" s="205"/>
      <c r="F24" s="205"/>
      <c r="G24" s="205"/>
      <c r="H24" s="205"/>
      <c r="I24" s="205"/>
      <c r="J24" s="205"/>
      <c r="K24" s="205"/>
      <c r="L24" s="205"/>
      <c r="M24" s="205"/>
      <c r="N24" s="205"/>
      <c r="O24" s="205"/>
      <c r="P24" s="205"/>
      <c r="Q24" s="205"/>
    </row>
    <row r="25" spans="1:17">
      <c r="A25" s="252" t="s">
        <v>1237</v>
      </c>
      <c r="B25" s="227"/>
      <c r="C25" s="205"/>
      <c r="D25" s="205"/>
      <c r="E25" s="205"/>
      <c r="F25" s="205"/>
      <c r="G25" s="205"/>
      <c r="H25" s="205"/>
      <c r="I25" s="205"/>
      <c r="J25" s="205"/>
      <c r="K25" s="205"/>
      <c r="L25" s="205"/>
      <c r="M25" s="205"/>
      <c r="N25" s="205"/>
      <c r="O25" s="205"/>
      <c r="P25" s="205"/>
      <c r="Q25" s="205"/>
    </row>
    <row r="26" spans="1:17">
      <c r="A26" s="227"/>
      <c r="B26" s="227"/>
      <c r="C26" s="205"/>
      <c r="D26" s="205"/>
      <c r="E26" s="205"/>
      <c r="F26" s="205"/>
      <c r="G26" s="205"/>
      <c r="H26" s="205"/>
      <c r="I26" s="205"/>
      <c r="J26" s="205"/>
      <c r="K26" s="205"/>
      <c r="L26" s="205"/>
      <c r="M26" s="205"/>
      <c r="N26" s="205"/>
      <c r="O26" s="205"/>
      <c r="P26" s="205"/>
      <c r="Q26" s="205"/>
    </row>
    <row r="27" spans="1:17">
      <c r="A27" s="245" t="s">
        <v>511</v>
      </c>
      <c r="B27" s="246"/>
      <c r="C27" s="205"/>
      <c r="D27" s="205"/>
      <c r="E27" s="205"/>
      <c r="F27" s="205"/>
      <c r="G27" s="205"/>
      <c r="H27" s="205"/>
      <c r="I27" s="205"/>
      <c r="J27" s="205"/>
      <c r="K27" s="205"/>
      <c r="L27" s="205"/>
      <c r="M27" s="205"/>
      <c r="N27" s="205"/>
      <c r="O27" s="205"/>
      <c r="P27" s="205"/>
      <c r="Q27" s="205"/>
    </row>
    <row r="28" spans="1:17">
      <c r="A28" s="521" t="s">
        <v>406</v>
      </c>
      <c r="B28" s="525"/>
      <c r="C28" s="205"/>
      <c r="D28" s="205"/>
      <c r="E28" s="205"/>
      <c r="F28" s="205"/>
      <c r="G28" s="205"/>
      <c r="H28" s="205"/>
      <c r="I28" s="205"/>
      <c r="J28" s="205"/>
      <c r="K28" s="205"/>
      <c r="L28" s="205"/>
      <c r="M28" s="205"/>
      <c r="N28" s="205"/>
      <c r="O28" s="205"/>
      <c r="P28" s="205"/>
      <c r="Q28" s="205"/>
    </row>
    <row r="29" spans="1:17">
      <c r="A29" s="228" t="s">
        <v>1238</v>
      </c>
      <c r="B29" s="253"/>
      <c r="C29" s="205"/>
      <c r="D29" s="205"/>
      <c r="E29" s="205"/>
      <c r="F29" s="205"/>
      <c r="G29" s="205"/>
      <c r="H29" s="205"/>
      <c r="I29" s="205"/>
      <c r="J29" s="205"/>
      <c r="K29" s="205"/>
      <c r="L29" s="205"/>
      <c r="M29" s="205"/>
      <c r="N29" s="205"/>
      <c r="O29" s="205"/>
      <c r="P29" s="205"/>
      <c r="Q29" s="205"/>
    </row>
    <row r="30" spans="1:17">
      <c r="A30" s="227"/>
      <c r="B30" s="227"/>
      <c r="C30" s="205"/>
      <c r="D30" s="205"/>
      <c r="E30" s="205"/>
      <c r="F30" s="205"/>
      <c r="G30" s="205"/>
      <c r="H30" s="205"/>
      <c r="I30" s="205"/>
      <c r="J30" s="205"/>
      <c r="K30" s="205"/>
      <c r="L30" s="205"/>
      <c r="M30" s="205"/>
      <c r="N30" s="205"/>
      <c r="O30" s="205"/>
      <c r="P30" s="205"/>
      <c r="Q30" s="205"/>
    </row>
    <row r="31" spans="1:17" s="1045" customFormat="1">
      <c r="A31" s="1049" t="s">
        <v>870</v>
      </c>
      <c r="B31" s="1050"/>
    </row>
    <row r="32" spans="1:17">
      <c r="A32" s="500" t="s">
        <v>1239</v>
      </c>
      <c r="B32" s="525"/>
      <c r="C32" s="205"/>
      <c r="D32" s="205"/>
      <c r="E32" s="205"/>
      <c r="F32" s="205"/>
      <c r="G32" s="205"/>
      <c r="H32" s="205"/>
      <c r="I32" s="205"/>
      <c r="J32" s="205"/>
      <c r="K32" s="205"/>
      <c r="L32" s="205"/>
      <c r="M32" s="205"/>
      <c r="N32" s="205"/>
      <c r="O32" s="205"/>
      <c r="P32" s="205"/>
      <c r="Q32" s="205"/>
    </row>
    <row r="33" spans="1:17">
      <c r="A33" s="252" t="s">
        <v>1238</v>
      </c>
      <c r="B33" s="253"/>
      <c r="C33" s="205"/>
      <c r="D33" s="205"/>
      <c r="E33" s="205"/>
      <c r="F33" s="205"/>
      <c r="G33" s="205"/>
      <c r="H33" s="205"/>
      <c r="I33" s="205"/>
      <c r="J33" s="205"/>
      <c r="K33" s="205"/>
      <c r="L33" s="205"/>
      <c r="M33" s="205"/>
      <c r="N33" s="205"/>
      <c r="O33" s="205"/>
      <c r="P33" s="205"/>
      <c r="Q33" s="205"/>
    </row>
    <row r="34" spans="1:17">
      <c r="A34" s="227"/>
      <c r="B34" s="227"/>
      <c r="C34" s="221"/>
    </row>
    <row r="35" spans="1:17">
      <c r="A35" s="245" t="s">
        <v>871</v>
      </c>
      <c r="B35" s="246"/>
      <c r="C35" s="221"/>
    </row>
    <row r="36" spans="1:17">
      <c r="A36" s="500" t="s">
        <v>870</v>
      </c>
      <c r="B36" s="525"/>
      <c r="C36" s="1096" t="s">
        <v>28</v>
      </c>
    </row>
    <row r="37" spans="1:17">
      <c r="A37" s="252" t="s">
        <v>1132</v>
      </c>
      <c r="B37" s="253"/>
      <c r="C37" s="1096"/>
    </row>
    <row r="38" spans="1:17">
      <c r="A38" s="227"/>
      <c r="B38" s="227"/>
      <c r="C38" s="221"/>
    </row>
    <row r="39" spans="1:17">
      <c r="A39" s="245" t="s">
        <v>57</v>
      </c>
      <c r="B39" s="246"/>
      <c r="C39" s="221"/>
    </row>
    <row r="40" spans="1:17">
      <c r="A40" s="500" t="s">
        <v>870</v>
      </c>
      <c r="B40" s="525"/>
      <c r="C40" s="1096" t="s">
        <v>28</v>
      </c>
    </row>
    <row r="41" spans="1:17">
      <c r="A41" s="252" t="s">
        <v>1240</v>
      </c>
      <c r="B41" s="253"/>
      <c r="C41" s="1096"/>
    </row>
    <row r="42" spans="1:17">
      <c r="A42" s="227"/>
      <c r="B42" s="227"/>
      <c r="C42" s="221"/>
    </row>
    <row r="43" spans="1:17">
      <c r="A43" s="245" t="s">
        <v>58</v>
      </c>
      <c r="B43" s="246"/>
      <c r="C43" s="205"/>
      <c r="D43" s="205"/>
      <c r="E43" s="205"/>
      <c r="F43" s="205"/>
      <c r="G43" s="205"/>
      <c r="H43" s="205"/>
      <c r="I43" s="205"/>
      <c r="J43" s="205"/>
      <c r="K43" s="205"/>
      <c r="L43" s="205"/>
      <c r="M43" s="205"/>
      <c r="N43" s="205"/>
      <c r="O43" s="205"/>
    </row>
    <row r="44" spans="1:17">
      <c r="A44" s="521" t="s">
        <v>1240</v>
      </c>
      <c r="B44" s="525"/>
      <c r="C44" s="205"/>
      <c r="D44" s="205"/>
      <c r="E44" s="205"/>
      <c r="F44" s="205"/>
      <c r="G44" s="205"/>
      <c r="H44" s="205"/>
      <c r="I44" s="205"/>
      <c r="J44" s="205"/>
      <c r="K44" s="205"/>
      <c r="L44" s="205"/>
      <c r="M44" s="205"/>
      <c r="N44" s="205"/>
      <c r="O44" s="205"/>
    </row>
    <row r="45" spans="1:17">
      <c r="A45" s="228" t="s">
        <v>1132</v>
      </c>
      <c r="B45" s="253"/>
      <c r="C45" s="205"/>
      <c r="D45" s="205"/>
      <c r="E45" s="205"/>
      <c r="F45" s="205"/>
      <c r="G45" s="205"/>
      <c r="H45" s="205"/>
      <c r="I45" s="205"/>
      <c r="J45" s="205"/>
      <c r="K45" s="205"/>
      <c r="L45" s="205"/>
      <c r="M45" s="205"/>
      <c r="N45" s="205"/>
      <c r="O45" s="205"/>
    </row>
    <row r="46" spans="1:17">
      <c r="A46" s="227"/>
      <c r="B46" s="227"/>
      <c r="C46" s="205"/>
      <c r="D46" s="205"/>
      <c r="E46" s="205"/>
      <c r="F46" s="205"/>
      <c r="G46" s="205"/>
      <c r="H46" s="205"/>
      <c r="I46" s="205"/>
      <c r="J46" s="205"/>
      <c r="K46" s="205"/>
      <c r="L46" s="205"/>
      <c r="M46" s="205"/>
      <c r="N46" s="205"/>
      <c r="O46" s="205"/>
    </row>
    <row r="47" spans="1:17">
      <c r="A47" s="249" t="s">
        <v>908</v>
      </c>
      <c r="B47" s="250"/>
      <c r="C47" s="205"/>
      <c r="D47" s="205"/>
      <c r="E47" s="205"/>
      <c r="F47" s="205"/>
      <c r="G47" s="205"/>
      <c r="H47" s="205"/>
      <c r="I47" s="205"/>
      <c r="J47" s="205"/>
      <c r="K47" s="205"/>
      <c r="L47" s="205"/>
      <c r="M47" s="205"/>
      <c r="N47" s="205"/>
      <c r="O47" s="205"/>
      <c r="P47" s="251"/>
      <c r="Q47" s="251"/>
    </row>
    <row r="48" spans="1:17">
      <c r="A48" s="500" t="s">
        <v>1240</v>
      </c>
      <c r="B48" s="520"/>
      <c r="C48" s="205"/>
      <c r="D48" s="205"/>
      <c r="E48" s="205"/>
      <c r="F48" s="205"/>
      <c r="G48" s="205"/>
      <c r="H48" s="205"/>
      <c r="I48" s="205"/>
      <c r="J48" s="205"/>
      <c r="K48" s="205"/>
      <c r="L48" s="205"/>
      <c r="M48" s="205"/>
      <c r="N48" s="205"/>
      <c r="O48" s="205"/>
    </row>
    <row r="49" spans="1:15">
      <c r="A49" s="252" t="s">
        <v>511</v>
      </c>
      <c r="B49" s="227"/>
      <c r="C49" s="205"/>
      <c r="D49" s="205"/>
      <c r="E49" s="205"/>
      <c r="F49" s="205"/>
      <c r="G49" s="205"/>
      <c r="H49" s="205"/>
      <c r="I49" s="205"/>
      <c r="J49" s="205"/>
      <c r="K49" s="205"/>
      <c r="L49" s="205"/>
      <c r="M49" s="205"/>
      <c r="N49" s="205"/>
      <c r="O49" s="205"/>
    </row>
    <row r="50" spans="1:15">
      <c r="A50" s="227"/>
      <c r="B50" s="227"/>
      <c r="C50" s="205"/>
      <c r="D50" s="205"/>
      <c r="E50" s="205"/>
      <c r="F50" s="205"/>
      <c r="G50" s="205"/>
      <c r="H50" s="205"/>
      <c r="I50" s="205"/>
      <c r="J50" s="205"/>
      <c r="K50" s="205"/>
      <c r="L50" s="205"/>
      <c r="M50" s="205"/>
      <c r="N50" s="205"/>
      <c r="O50" s="205"/>
    </row>
    <row r="51" spans="1:15">
      <c r="A51" s="245" t="s">
        <v>992</v>
      </c>
      <c r="B51" s="246"/>
      <c r="C51" s="205"/>
      <c r="D51" s="205"/>
      <c r="E51" s="205"/>
      <c r="F51" s="205"/>
      <c r="G51" s="205"/>
      <c r="H51" s="205"/>
      <c r="I51" s="205"/>
      <c r="J51" s="205"/>
      <c r="K51" s="205"/>
      <c r="L51" s="205"/>
      <c r="M51" s="205"/>
      <c r="N51" s="205"/>
      <c r="O51" s="205"/>
    </row>
    <row r="52" spans="1:15" ht="22.5" customHeight="1">
      <c r="A52" s="1094" t="s">
        <v>1038</v>
      </c>
      <c r="B52" s="1094"/>
      <c r="C52" s="1094"/>
    </row>
    <row r="53" spans="1:15" ht="11.25" customHeight="1">
      <c r="A53" s="941"/>
      <c r="B53" s="941"/>
      <c r="C53" s="941"/>
    </row>
    <row r="54" spans="1:15" ht="11.25" customHeight="1">
      <c r="A54" s="245" t="s">
        <v>1297</v>
      </c>
      <c r="B54" s="941"/>
      <c r="C54" s="941"/>
    </row>
    <row r="55" spans="1:15" ht="11.25" customHeight="1">
      <c r="A55" s="1093" t="s">
        <v>1299</v>
      </c>
      <c r="B55" s="1093"/>
      <c r="C55" s="1093"/>
    </row>
    <row r="56" spans="1:15" ht="11.25" customHeight="1">
      <c r="A56" s="227"/>
      <c r="B56" s="227"/>
      <c r="C56" s="221"/>
    </row>
    <row r="57" spans="1:15" ht="11.25" customHeight="1">
      <c r="A57" s="245" t="s">
        <v>1298</v>
      </c>
      <c r="B57" s="246"/>
      <c r="C57" s="221"/>
    </row>
    <row r="58" spans="1:15" ht="11.25" customHeight="1">
      <c r="A58" s="1093" t="s">
        <v>1472</v>
      </c>
      <c r="B58" s="1093"/>
      <c r="C58" s="1093"/>
    </row>
    <row r="59" spans="1:15" ht="11.25" customHeight="1">
      <c r="A59" s="220"/>
      <c r="B59" s="220"/>
      <c r="C59" s="221"/>
    </row>
    <row r="60" spans="1:15" ht="11.25" customHeight="1">
      <c r="A60" s="245" t="s">
        <v>1300</v>
      </c>
    </row>
    <row r="61" spans="1:15" ht="11.25" customHeight="1">
      <c r="A61" s="1092" t="s">
        <v>1301</v>
      </c>
      <c r="B61" s="1092"/>
      <c r="C61" s="1092"/>
    </row>
  </sheetData>
  <mergeCells count="10">
    <mergeCell ref="A61:C61"/>
    <mergeCell ref="A58:C58"/>
    <mergeCell ref="A52:C52"/>
    <mergeCell ref="A1:C1"/>
    <mergeCell ref="C40:C41"/>
    <mergeCell ref="C36:C37"/>
    <mergeCell ref="C4:C5"/>
    <mergeCell ref="C8:C9"/>
    <mergeCell ref="C16:C17"/>
    <mergeCell ref="A55:C55"/>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Q84"/>
  <sheetViews>
    <sheetView zoomScaleNormal="100" workbookViewId="0">
      <selection sqref="A1:F1"/>
    </sheetView>
  </sheetViews>
  <sheetFormatPr defaultColWidth="8.83203125" defaultRowHeight="11.25"/>
  <cols>
    <col min="1" max="1" width="63.33203125" style="205" customWidth="1"/>
    <col min="2" max="6" width="13.33203125" style="205" customWidth="1"/>
    <col min="7" max="17" width="3.6640625" style="205" customWidth="1"/>
    <col min="18" max="16384" width="8.83203125" style="1016"/>
  </cols>
  <sheetData>
    <row r="1" spans="1:17" ht="15.75" customHeight="1">
      <c r="A1" s="1137" t="s">
        <v>1153</v>
      </c>
      <c r="B1" s="1137"/>
      <c r="C1" s="1137"/>
      <c r="D1" s="1137"/>
      <c r="E1" s="1137"/>
      <c r="F1" s="1137"/>
    </row>
    <row r="2" spans="1:17" ht="11.25" customHeight="1">
      <c r="A2" s="321"/>
      <c r="B2" s="322"/>
      <c r="C2" s="322"/>
      <c r="D2" s="322"/>
      <c r="E2" s="322"/>
      <c r="F2" s="322"/>
    </row>
    <row r="3" spans="1:17" ht="11.25" customHeight="1">
      <c r="A3" s="1189" t="s">
        <v>217</v>
      </c>
      <c r="B3" s="1190"/>
      <c r="C3" s="1190"/>
      <c r="D3" s="1190"/>
      <c r="E3" s="1190"/>
      <c r="F3" s="1190"/>
    </row>
    <row r="4" spans="1:17" ht="33.75" customHeight="1">
      <c r="A4" s="1146" t="s">
        <v>1397</v>
      </c>
      <c r="B4" s="1146"/>
      <c r="C4" s="1146"/>
      <c r="D4" s="1146"/>
      <c r="E4" s="1146"/>
      <c r="F4" s="1146"/>
    </row>
    <row r="5" spans="1:17" ht="11.25" customHeight="1">
      <c r="A5" s="321"/>
      <c r="B5" s="221"/>
      <c r="C5" s="221"/>
      <c r="D5" s="221"/>
      <c r="E5" s="221"/>
      <c r="F5" s="221"/>
    </row>
    <row r="6" spans="1:17" s="1045" customFormat="1" ht="12" customHeight="1">
      <c r="A6" s="1148" t="s">
        <v>1326</v>
      </c>
      <c r="B6" s="1149"/>
      <c r="C6" s="1149"/>
      <c r="D6" s="1149"/>
      <c r="E6" s="1149"/>
      <c r="F6" s="1149"/>
    </row>
    <row r="7" spans="1:17" ht="12" customHeight="1">
      <c r="A7" s="336"/>
      <c r="B7" s="225"/>
      <c r="C7" s="225"/>
      <c r="D7" s="225"/>
      <c r="E7" s="225"/>
      <c r="F7" s="225"/>
    </row>
    <row r="8" spans="1:17" ht="12" customHeight="1">
      <c r="A8" s="1189" t="s">
        <v>877</v>
      </c>
      <c r="B8" s="1149"/>
      <c r="C8" s="1149"/>
      <c r="D8" s="1149"/>
      <c r="E8" s="1149"/>
      <c r="F8" s="1149"/>
    </row>
    <row r="9" spans="1:17" ht="11.25" customHeight="1">
      <c r="A9" s="321"/>
      <c r="B9" s="221"/>
      <c r="C9" s="221"/>
      <c r="D9" s="221"/>
      <c r="E9" s="1191"/>
      <c r="F9" s="1191"/>
    </row>
    <row r="10" spans="1:17" ht="11.25" customHeight="1">
      <c r="A10" s="582" t="s">
        <v>728</v>
      </c>
      <c r="B10" s="618"/>
      <c r="C10" s="618"/>
      <c r="D10" s="618"/>
      <c r="E10" s="751">
        <v>2016</v>
      </c>
      <c r="F10" s="610">
        <v>2015</v>
      </c>
    </row>
    <row r="11" spans="1:17" ht="11.25" customHeight="1">
      <c r="A11" s="580" t="s">
        <v>1283</v>
      </c>
      <c r="B11" s="545"/>
      <c r="C11" s="545"/>
      <c r="D11" s="545"/>
      <c r="E11" s="753"/>
      <c r="F11" s="617">
        <v>172</v>
      </c>
    </row>
    <row r="12" spans="1:17" ht="11.25" customHeight="1">
      <c r="A12" s="981" t="s">
        <v>1399</v>
      </c>
      <c r="B12" s="545"/>
      <c r="C12" s="545"/>
      <c r="D12" s="545"/>
      <c r="E12" s="753">
        <v>23</v>
      </c>
      <c r="F12" s="617"/>
      <c r="G12" s="986"/>
      <c r="H12" s="986"/>
      <c r="I12" s="986"/>
      <c r="J12" s="986"/>
      <c r="K12" s="986"/>
      <c r="L12" s="986"/>
      <c r="M12" s="986"/>
      <c r="N12" s="986"/>
      <c r="O12" s="986"/>
      <c r="P12" s="986"/>
      <c r="Q12" s="986"/>
    </row>
    <row r="13" spans="1:17" ht="11.25" customHeight="1">
      <c r="A13" s="981" t="s">
        <v>1398</v>
      </c>
      <c r="B13" s="545"/>
      <c r="C13" s="545"/>
      <c r="D13" s="545"/>
      <c r="E13" s="753">
        <v>34</v>
      </c>
      <c r="F13" s="617"/>
      <c r="G13" s="986"/>
      <c r="H13" s="986"/>
      <c r="I13" s="986"/>
      <c r="J13" s="986"/>
      <c r="K13" s="986"/>
      <c r="L13" s="986"/>
      <c r="M13" s="986"/>
      <c r="N13" s="986"/>
      <c r="O13" s="986"/>
      <c r="P13" s="986"/>
      <c r="Q13" s="986"/>
    </row>
    <row r="14" spans="1:17" ht="11.25" customHeight="1">
      <c r="A14" s="607" t="s">
        <v>897</v>
      </c>
      <c r="B14" s="616"/>
      <c r="C14" s="616"/>
      <c r="D14" s="616"/>
      <c r="E14" s="754">
        <v>1056</v>
      </c>
      <c r="F14" s="605">
        <v>931</v>
      </c>
    </row>
    <row r="15" spans="1:17" ht="11.25" customHeight="1">
      <c r="A15" s="590" t="s">
        <v>666</v>
      </c>
      <c r="B15" s="606"/>
      <c r="C15" s="606"/>
      <c r="D15" s="606"/>
      <c r="E15" s="706">
        <v>1112</v>
      </c>
      <c r="F15" s="601">
        <v>1103</v>
      </c>
    </row>
    <row r="16" spans="1:17" ht="11.25" customHeight="1">
      <c r="A16" s="308"/>
      <c r="B16" s="221"/>
      <c r="C16" s="221"/>
      <c r="D16" s="221"/>
      <c r="E16" s="262"/>
      <c r="F16" s="221"/>
    </row>
    <row r="17" spans="1:17" ht="66.75" customHeight="1">
      <c r="A17" s="1146" t="s">
        <v>1504</v>
      </c>
      <c r="B17" s="1146"/>
      <c r="C17" s="1146"/>
      <c r="D17" s="1146"/>
      <c r="E17" s="1146"/>
      <c r="F17" s="1146"/>
    </row>
    <row r="18" spans="1:17" ht="11.25" customHeight="1">
      <c r="A18" s="302"/>
      <c r="B18" s="221"/>
      <c r="C18" s="221"/>
      <c r="D18" s="221"/>
      <c r="E18" s="221"/>
      <c r="F18" s="221"/>
    </row>
    <row r="19" spans="1:17" ht="45" customHeight="1">
      <c r="A19" s="1146" t="s">
        <v>918</v>
      </c>
      <c r="B19" s="1146"/>
      <c r="C19" s="1146"/>
      <c r="D19" s="1146"/>
      <c r="E19" s="1146"/>
      <c r="F19" s="1146"/>
      <c r="P19" s="239"/>
    </row>
    <row r="20" spans="1:17" ht="11.25" customHeight="1">
      <c r="A20" s="302"/>
      <c r="B20" s="221"/>
      <c r="C20" s="221"/>
      <c r="D20" s="221"/>
      <c r="E20" s="221"/>
      <c r="F20" s="221"/>
    </row>
    <row r="21" spans="1:17" ht="33.75" customHeight="1">
      <c r="A21" s="1146" t="s">
        <v>1400</v>
      </c>
      <c r="B21" s="1146"/>
      <c r="C21" s="1146"/>
      <c r="D21" s="1146"/>
      <c r="E21" s="1146"/>
      <c r="F21" s="1146"/>
    </row>
    <row r="22" spans="1:17" ht="11.25" customHeight="1">
      <c r="A22" s="302"/>
      <c r="B22" s="221"/>
      <c r="C22" s="221"/>
      <c r="D22" s="221"/>
      <c r="E22" s="221"/>
      <c r="F22" s="221"/>
    </row>
    <row r="23" spans="1:17" ht="22.5" customHeight="1">
      <c r="A23" s="1146" t="s">
        <v>1380</v>
      </c>
      <c r="B23" s="1147"/>
      <c r="C23" s="1147"/>
      <c r="D23" s="1147"/>
      <c r="E23" s="1147"/>
      <c r="F23" s="1147"/>
    </row>
    <row r="24" spans="1:17" ht="11.25" customHeight="1">
      <c r="A24" s="323"/>
      <c r="B24" s="324"/>
      <c r="C24" s="324"/>
      <c r="D24" s="324"/>
      <c r="E24" s="324"/>
      <c r="F24" s="324"/>
    </row>
    <row r="25" spans="1:17" ht="11.25" customHeight="1">
      <c r="A25" s="1168" t="s">
        <v>836</v>
      </c>
      <c r="B25" s="1168"/>
      <c r="C25" s="1168"/>
      <c r="D25" s="1168"/>
      <c r="E25" s="1168"/>
      <c r="F25" s="1168"/>
    </row>
    <row r="26" spans="1:17" ht="33.75" customHeight="1">
      <c r="A26" s="1146" t="s">
        <v>1327</v>
      </c>
      <c r="B26" s="1147"/>
      <c r="C26" s="1147"/>
      <c r="D26" s="1147"/>
      <c r="E26" s="1147"/>
      <c r="F26" s="1147"/>
    </row>
    <row r="27" spans="1:17" ht="11.25" customHeight="1">
      <c r="A27" s="325"/>
      <c r="B27" s="326"/>
      <c r="C27" s="326"/>
      <c r="D27" s="326"/>
      <c r="E27" s="326"/>
      <c r="F27" s="326"/>
    </row>
    <row r="28" spans="1:17" ht="11.25" customHeight="1">
      <c r="A28" s="335"/>
      <c r="B28" s="286"/>
      <c r="C28" s="961"/>
      <c r="D28" s="961"/>
      <c r="E28" s="1193" t="s">
        <v>1047</v>
      </c>
      <c r="F28" s="1193"/>
    </row>
    <row r="29" spans="1:17" ht="11.25" customHeight="1">
      <c r="A29" s="951" t="s">
        <v>1103</v>
      </c>
      <c r="B29" s="612"/>
      <c r="C29" s="962"/>
      <c r="D29" s="962"/>
      <c r="E29" s="695"/>
      <c r="F29" s="755"/>
    </row>
    <row r="30" spans="1:17" ht="11.25" customHeight="1">
      <c r="A30" s="946" t="s">
        <v>1399</v>
      </c>
      <c r="B30" s="612"/>
      <c r="C30" s="1194" t="s">
        <v>1446</v>
      </c>
      <c r="D30" s="1194"/>
      <c r="E30" s="1194"/>
      <c r="F30" s="1194"/>
      <c r="G30" s="959"/>
      <c r="H30" s="959"/>
      <c r="I30" s="959"/>
      <c r="J30" s="959"/>
      <c r="K30" s="959"/>
      <c r="L30" s="959"/>
      <c r="M30" s="959"/>
      <c r="N30" s="959"/>
      <c r="O30" s="959"/>
      <c r="P30" s="959"/>
      <c r="Q30" s="959"/>
    </row>
    <row r="31" spans="1:17" ht="11.25" customHeight="1">
      <c r="A31" s="982" t="s">
        <v>1398</v>
      </c>
      <c r="B31" s="612"/>
      <c r="C31" s="1194" t="s">
        <v>1446</v>
      </c>
      <c r="D31" s="1194"/>
      <c r="E31" s="1194"/>
      <c r="F31" s="1194"/>
      <c r="G31" s="986"/>
      <c r="H31" s="986"/>
      <c r="I31" s="986"/>
      <c r="J31" s="986"/>
      <c r="K31" s="986"/>
      <c r="L31" s="986"/>
      <c r="M31" s="986"/>
      <c r="N31" s="986"/>
      <c r="O31" s="986"/>
      <c r="P31" s="986"/>
      <c r="Q31" s="986"/>
    </row>
    <row r="32" spans="1:17" ht="11.25" customHeight="1">
      <c r="A32" s="625" t="s">
        <v>897</v>
      </c>
      <c r="B32" s="612"/>
      <c r="C32" s="1194" t="s">
        <v>1406</v>
      </c>
      <c r="D32" s="1194"/>
      <c r="E32" s="1194"/>
      <c r="F32" s="1194"/>
    </row>
    <row r="33" spans="1:17" ht="11.25" customHeight="1">
      <c r="A33" s="951" t="s">
        <v>1113</v>
      </c>
      <c r="B33" s="612"/>
      <c r="C33" s="1196"/>
      <c r="D33" s="1196"/>
      <c r="E33" s="1196"/>
      <c r="F33" s="1196"/>
    </row>
    <row r="34" spans="1:17" ht="11.25" customHeight="1">
      <c r="A34" s="946" t="s">
        <v>1399</v>
      </c>
      <c r="B34" s="612"/>
      <c r="C34" s="1195" t="s">
        <v>1404</v>
      </c>
      <c r="D34" s="1195"/>
      <c r="E34" s="1195"/>
      <c r="F34" s="1195"/>
      <c r="G34" s="959"/>
      <c r="H34" s="959"/>
      <c r="I34" s="959"/>
      <c r="J34" s="959"/>
      <c r="K34" s="959"/>
      <c r="L34" s="959"/>
      <c r="M34" s="959"/>
      <c r="N34" s="959"/>
      <c r="O34" s="959"/>
      <c r="P34" s="959"/>
      <c r="Q34" s="959"/>
    </row>
    <row r="35" spans="1:17" ht="11.25" customHeight="1">
      <c r="A35" s="982" t="s">
        <v>1398</v>
      </c>
      <c r="B35" s="612"/>
      <c r="C35" s="1194" t="s">
        <v>1447</v>
      </c>
      <c r="D35" s="1194"/>
      <c r="E35" s="1194"/>
      <c r="F35" s="1194"/>
      <c r="G35" s="986"/>
      <c r="H35" s="986"/>
      <c r="I35" s="986"/>
      <c r="J35" s="986"/>
      <c r="K35" s="986"/>
      <c r="L35" s="986"/>
      <c r="M35" s="986"/>
      <c r="N35" s="986"/>
      <c r="O35" s="986"/>
      <c r="P35" s="986"/>
      <c r="Q35" s="986"/>
    </row>
    <row r="36" spans="1:17" ht="11.25" customHeight="1">
      <c r="A36" s="625" t="s">
        <v>897</v>
      </c>
      <c r="B36" s="612"/>
      <c r="C36" s="1194" t="s">
        <v>1405</v>
      </c>
      <c r="D36" s="1194"/>
      <c r="E36" s="1194"/>
      <c r="F36" s="1194"/>
    </row>
    <row r="37" spans="1:17" ht="11.25" customHeight="1">
      <c r="A37" s="984" t="s">
        <v>1104</v>
      </c>
      <c r="B37" s="612"/>
      <c r="C37" s="1196"/>
      <c r="D37" s="1196"/>
      <c r="E37" s="1196"/>
      <c r="F37" s="1196"/>
    </row>
    <row r="38" spans="1:17" ht="11.25" customHeight="1">
      <c r="A38" s="946" t="s">
        <v>1399</v>
      </c>
      <c r="B38" s="612"/>
      <c r="C38" s="1195" t="s">
        <v>1401</v>
      </c>
      <c r="D38" s="1195"/>
      <c r="E38" s="1195"/>
      <c r="F38" s="1195"/>
      <c r="G38" s="959"/>
      <c r="H38" s="959"/>
      <c r="I38" s="959"/>
      <c r="J38" s="959"/>
      <c r="K38" s="959"/>
      <c r="L38" s="959"/>
      <c r="M38" s="959"/>
      <c r="N38" s="959"/>
      <c r="O38" s="959"/>
      <c r="P38" s="959"/>
      <c r="Q38" s="959"/>
    </row>
    <row r="39" spans="1:17" ht="11.25" customHeight="1">
      <c r="A39" s="982" t="s">
        <v>1398</v>
      </c>
      <c r="B39" s="612"/>
      <c r="C39" s="1194" t="s">
        <v>1402</v>
      </c>
      <c r="D39" s="1194"/>
      <c r="E39" s="1194"/>
      <c r="F39" s="1194"/>
      <c r="G39" s="986"/>
      <c r="H39" s="986"/>
      <c r="I39" s="986"/>
      <c r="J39" s="986"/>
      <c r="K39" s="986"/>
      <c r="L39" s="986"/>
      <c r="M39" s="986"/>
      <c r="N39" s="986"/>
      <c r="O39" s="986"/>
      <c r="P39" s="986"/>
      <c r="Q39" s="986"/>
    </row>
    <row r="40" spans="1:17" ht="10.5" customHeight="1">
      <c r="A40" s="625" t="s">
        <v>897</v>
      </c>
      <c r="B40" s="612"/>
      <c r="C40" s="1194" t="s">
        <v>1403</v>
      </c>
      <c r="D40" s="1194"/>
      <c r="E40" s="1194"/>
      <c r="F40" s="1194"/>
    </row>
    <row r="41" spans="1:17" ht="11.25" customHeight="1">
      <c r="A41" s="327"/>
      <c r="B41" s="326"/>
      <c r="C41" s="326"/>
      <c r="D41" s="326"/>
      <c r="E41" s="326"/>
      <c r="F41" s="326"/>
    </row>
    <row r="42" spans="1:17" ht="21.75" customHeight="1">
      <c r="A42" s="1146" t="s">
        <v>1114</v>
      </c>
      <c r="B42" s="1147"/>
      <c r="C42" s="1147"/>
      <c r="D42" s="1147"/>
      <c r="E42" s="1147"/>
      <c r="F42" s="1147"/>
    </row>
    <row r="43" spans="1:17" ht="11.25" customHeight="1">
      <c r="A43" s="302"/>
      <c r="B43" s="221"/>
      <c r="C43" s="221"/>
      <c r="D43" s="221"/>
      <c r="E43" s="221"/>
      <c r="F43" s="221"/>
    </row>
    <row r="44" spans="1:17" s="1045" customFormat="1" ht="11.25" customHeight="1">
      <c r="A44" s="1056"/>
      <c r="B44" s="1048"/>
      <c r="C44" s="1048"/>
      <c r="D44" s="1048"/>
      <c r="E44" s="1048"/>
      <c r="F44" s="1048"/>
    </row>
    <row r="45" spans="1:17" ht="12.75" customHeight="1">
      <c r="A45" s="613">
        <v>2016</v>
      </c>
      <c r="B45" s="328"/>
      <c r="C45" s="328"/>
      <c r="D45" s="328"/>
      <c r="E45" s="328"/>
      <c r="F45" s="328"/>
    </row>
    <row r="46" spans="1:17" ht="48" customHeight="1">
      <c r="A46" s="315" t="s">
        <v>728</v>
      </c>
      <c r="B46" s="756" t="s">
        <v>1467</v>
      </c>
      <c r="C46" s="756" t="s">
        <v>1468</v>
      </c>
      <c r="D46" s="756" t="s">
        <v>948</v>
      </c>
      <c r="E46" s="756" t="s">
        <v>877</v>
      </c>
      <c r="F46" s="756" t="s">
        <v>503</v>
      </c>
    </row>
    <row r="47" spans="1:17" ht="11.25" customHeight="1">
      <c r="A47" s="515" t="s">
        <v>1321</v>
      </c>
      <c r="B47" s="712">
        <v>114</v>
      </c>
      <c r="C47" s="712">
        <v>33</v>
      </c>
      <c r="D47" s="712">
        <v>730</v>
      </c>
      <c r="E47" s="712">
        <v>1108</v>
      </c>
      <c r="F47" s="712">
        <v>1986</v>
      </c>
    </row>
    <row r="48" spans="1:17" ht="11.25" customHeight="1">
      <c r="A48" s="515" t="s">
        <v>821</v>
      </c>
      <c r="B48" s="712">
        <v>1</v>
      </c>
      <c r="C48" s="712"/>
      <c r="D48" s="712">
        <v>-15</v>
      </c>
      <c r="E48" s="712">
        <v>-46</v>
      </c>
      <c r="F48" s="712">
        <v>-60</v>
      </c>
    </row>
    <row r="49" spans="1:17" ht="11.25" customHeight="1">
      <c r="A49" s="515" t="s">
        <v>878</v>
      </c>
      <c r="B49" s="712"/>
      <c r="C49" s="712"/>
      <c r="D49" s="712">
        <v>16</v>
      </c>
      <c r="E49" s="712">
        <v>55</v>
      </c>
      <c r="F49" s="712">
        <v>71</v>
      </c>
    </row>
    <row r="50" spans="1:17" ht="11.25" customHeight="1">
      <c r="A50" s="515" t="s">
        <v>822</v>
      </c>
      <c r="B50" s="712"/>
      <c r="C50" s="712">
        <v>11</v>
      </c>
      <c r="D50" s="712">
        <v>5</v>
      </c>
      <c r="E50" s="712"/>
      <c r="F50" s="712">
        <v>16</v>
      </c>
    </row>
    <row r="51" spans="1:17" ht="11.25" customHeight="1">
      <c r="A51" s="515" t="s">
        <v>823</v>
      </c>
      <c r="B51" s="712">
        <v>-8</v>
      </c>
      <c r="C51" s="712"/>
      <c r="D51" s="712">
        <v>1</v>
      </c>
      <c r="E51" s="712"/>
      <c r="F51" s="712">
        <v>-8</v>
      </c>
    </row>
    <row r="52" spans="1:17" ht="11.25" customHeight="1">
      <c r="A52" s="614" t="s">
        <v>1139</v>
      </c>
      <c r="B52" s="705"/>
      <c r="C52" s="705">
        <v>-3</v>
      </c>
      <c r="D52" s="705">
        <v>5</v>
      </c>
      <c r="E52" s="705"/>
      <c r="F52" s="705">
        <v>2</v>
      </c>
    </row>
    <row r="53" spans="1:17" ht="11.25" customHeight="1">
      <c r="A53" s="831" t="s">
        <v>1322</v>
      </c>
      <c r="B53" s="712">
        <v>107</v>
      </c>
      <c r="C53" s="712">
        <v>41</v>
      </c>
      <c r="D53" s="712">
        <v>743</v>
      </c>
      <c r="E53" s="712">
        <v>1118</v>
      </c>
      <c r="F53" s="712">
        <v>2008</v>
      </c>
    </row>
    <row r="54" spans="1:17" ht="11.25" customHeight="1">
      <c r="A54" s="515"/>
      <c r="B54" s="712"/>
      <c r="C54" s="712"/>
      <c r="D54" s="712"/>
      <c r="E54" s="712"/>
      <c r="F54" s="712"/>
    </row>
    <row r="55" spans="1:17" ht="11.25" customHeight="1">
      <c r="A55" s="612" t="s">
        <v>1323</v>
      </c>
      <c r="B55" s="712">
        <v>-66</v>
      </c>
      <c r="C55" s="712"/>
      <c r="D55" s="712">
        <v>-450</v>
      </c>
      <c r="E55" s="712">
        <v>-5</v>
      </c>
      <c r="F55" s="712">
        <v>-522</v>
      </c>
    </row>
    <row r="56" spans="1:17" ht="11.25" customHeight="1">
      <c r="A56" s="515" t="s">
        <v>821</v>
      </c>
      <c r="B56" s="712"/>
      <c r="C56" s="712"/>
      <c r="D56" s="712">
        <v>8</v>
      </c>
      <c r="E56" s="712"/>
      <c r="F56" s="712">
        <v>8</v>
      </c>
    </row>
    <row r="57" spans="1:17" ht="11.25" customHeight="1">
      <c r="A57" s="581" t="s">
        <v>989</v>
      </c>
      <c r="B57" s="712">
        <v>4</v>
      </c>
      <c r="C57" s="712"/>
      <c r="D57" s="712">
        <v>-2</v>
      </c>
      <c r="E57" s="712"/>
      <c r="F57" s="712">
        <v>2</v>
      </c>
    </row>
    <row r="58" spans="1:17" ht="11.25" customHeight="1">
      <c r="A58" s="865" t="s">
        <v>1218</v>
      </c>
      <c r="B58" s="712">
        <v>-9</v>
      </c>
      <c r="C58" s="712"/>
      <c r="D58" s="712">
        <v>-50</v>
      </c>
      <c r="E58" s="712"/>
      <c r="F58" s="712">
        <v>-59</v>
      </c>
    </row>
    <row r="59" spans="1:17" ht="11.25" customHeight="1">
      <c r="A59" s="614" t="s">
        <v>702</v>
      </c>
      <c r="B59" s="705">
        <v>-3</v>
      </c>
      <c r="C59" s="705"/>
      <c r="D59" s="705"/>
      <c r="E59" s="705"/>
      <c r="F59" s="705">
        <v>-3</v>
      </c>
      <c r="G59" s="980"/>
      <c r="H59" s="980"/>
      <c r="I59" s="980"/>
      <c r="J59" s="980"/>
      <c r="K59" s="980"/>
      <c r="L59" s="980"/>
      <c r="M59" s="980"/>
      <c r="N59" s="980"/>
      <c r="O59" s="980"/>
      <c r="P59" s="980"/>
      <c r="Q59" s="980"/>
    </row>
    <row r="60" spans="1:17" ht="11.25" customHeight="1">
      <c r="A60" s="832" t="s">
        <v>1324</v>
      </c>
      <c r="B60" s="712">
        <v>-73</v>
      </c>
      <c r="C60" s="712"/>
      <c r="D60" s="712">
        <v>-495</v>
      </c>
      <c r="E60" s="712">
        <v>-5</v>
      </c>
      <c r="F60" s="712">
        <v>-574</v>
      </c>
    </row>
    <row r="61" spans="1:17" ht="11.25" customHeight="1">
      <c r="A61" s="435"/>
      <c r="B61" s="757"/>
      <c r="C61" s="758"/>
      <c r="D61" s="758"/>
      <c r="E61" s="758"/>
      <c r="F61" s="759"/>
    </row>
    <row r="62" spans="1:17" ht="11.25" customHeight="1">
      <c r="A62" s="586" t="s">
        <v>1325</v>
      </c>
      <c r="B62" s="706">
        <v>33</v>
      </c>
      <c r="C62" s="706">
        <v>41</v>
      </c>
      <c r="D62" s="706">
        <v>248</v>
      </c>
      <c r="E62" s="706">
        <v>1112</v>
      </c>
      <c r="F62" s="706">
        <v>1434</v>
      </c>
    </row>
    <row r="63" spans="1:17" ht="11.25" customHeight="1">
      <c r="A63" s="330"/>
      <c r="B63" s="331"/>
      <c r="C63" s="331"/>
      <c r="D63" s="331"/>
      <c r="E63" s="331"/>
      <c r="F63" s="331"/>
    </row>
    <row r="64" spans="1:17" ht="45" customHeight="1">
      <c r="A64" s="1192" t="s">
        <v>1422</v>
      </c>
      <c r="B64" s="1147"/>
      <c r="C64" s="1147"/>
      <c r="D64" s="1147"/>
      <c r="E64" s="1147"/>
      <c r="F64" s="1147"/>
    </row>
    <row r="65" spans="1:17" ht="11.25" customHeight="1">
      <c r="A65" s="332"/>
      <c r="B65" s="329"/>
      <c r="C65" s="329"/>
      <c r="D65" s="329"/>
      <c r="E65" s="329"/>
      <c r="F65" s="329"/>
    </row>
    <row r="66" spans="1:17" ht="11.25" customHeight="1">
      <c r="A66" s="613">
        <v>2015</v>
      </c>
      <c r="B66" s="328"/>
      <c r="C66" s="328"/>
      <c r="D66" s="328"/>
      <c r="E66" s="328"/>
      <c r="F66" s="328"/>
    </row>
    <row r="67" spans="1:17" ht="47.25" customHeight="1">
      <c r="A67" s="315" t="s">
        <v>728</v>
      </c>
      <c r="B67" s="897" t="s">
        <v>1467</v>
      </c>
      <c r="C67" s="285" t="s">
        <v>1468</v>
      </c>
      <c r="D67" s="285" t="s">
        <v>948</v>
      </c>
      <c r="E67" s="285" t="s">
        <v>877</v>
      </c>
      <c r="F67" s="285" t="s">
        <v>503</v>
      </c>
    </row>
    <row r="68" spans="1:17" ht="11.25" customHeight="1">
      <c r="A68" s="946" t="s">
        <v>1307</v>
      </c>
      <c r="B68" s="548">
        <v>84</v>
      </c>
      <c r="C68" s="548">
        <v>55</v>
      </c>
      <c r="D68" s="548">
        <v>607</v>
      </c>
      <c r="E68" s="548">
        <v>914</v>
      </c>
      <c r="F68" s="548">
        <v>1658</v>
      </c>
    </row>
    <row r="69" spans="1:17" ht="11.25" customHeight="1">
      <c r="A69" s="515" t="s">
        <v>821</v>
      </c>
      <c r="B69" s="548">
        <v>3</v>
      </c>
      <c r="C69" s="548">
        <v>2</v>
      </c>
      <c r="D69" s="548">
        <v>5</v>
      </c>
      <c r="E69" s="548">
        <v>21</v>
      </c>
      <c r="F69" s="548">
        <v>31</v>
      </c>
    </row>
    <row r="70" spans="1:17" ht="11.25" customHeight="1">
      <c r="A70" s="946" t="s">
        <v>878</v>
      </c>
      <c r="B70" s="548"/>
      <c r="C70" s="548"/>
      <c r="D70" s="548">
        <v>132</v>
      </c>
      <c r="E70" s="548">
        <v>172</v>
      </c>
      <c r="F70" s="548">
        <v>304</v>
      </c>
      <c r="G70" s="959"/>
      <c r="H70" s="959"/>
      <c r="I70" s="959"/>
      <c r="J70" s="959"/>
      <c r="K70" s="959"/>
      <c r="L70" s="959"/>
      <c r="M70" s="959"/>
      <c r="N70" s="959"/>
      <c r="O70" s="959"/>
      <c r="P70" s="959"/>
      <c r="Q70" s="959"/>
    </row>
    <row r="71" spans="1:17" ht="11.25" customHeight="1">
      <c r="A71" s="515" t="s">
        <v>822</v>
      </c>
      <c r="B71" s="548">
        <v>1</v>
      </c>
      <c r="C71" s="548">
        <v>8</v>
      </c>
      <c r="D71" s="548">
        <v>6</v>
      </c>
      <c r="E71" s="548"/>
      <c r="F71" s="548">
        <v>14</v>
      </c>
    </row>
    <row r="72" spans="1:17" ht="11.25" customHeight="1">
      <c r="A72" s="886" t="s">
        <v>823</v>
      </c>
      <c r="B72" s="548"/>
      <c r="C72" s="548"/>
      <c r="D72" s="548">
        <v>-20</v>
      </c>
      <c r="E72" s="548"/>
      <c r="F72" s="548">
        <v>-21</v>
      </c>
    </row>
    <row r="73" spans="1:17" ht="11.25" customHeight="1">
      <c r="A73" s="884" t="s">
        <v>1139</v>
      </c>
      <c r="B73" s="523">
        <v>27</v>
      </c>
      <c r="C73" s="523">
        <v>-31</v>
      </c>
      <c r="D73" s="523">
        <v>1</v>
      </c>
      <c r="E73" s="523"/>
      <c r="F73" s="523">
        <v>-1</v>
      </c>
    </row>
    <row r="74" spans="1:17" ht="11.25" customHeight="1">
      <c r="A74" s="831" t="s">
        <v>1308</v>
      </c>
      <c r="B74" s="548">
        <v>114</v>
      </c>
      <c r="C74" s="548">
        <v>33</v>
      </c>
      <c r="D74" s="548">
        <v>730</v>
      </c>
      <c r="E74" s="548">
        <v>1108</v>
      </c>
      <c r="F74" s="548">
        <v>1986</v>
      </c>
    </row>
    <row r="75" spans="1:17" ht="11.25" customHeight="1">
      <c r="A75" s="581"/>
      <c r="B75" s="611"/>
      <c r="C75" s="545"/>
      <c r="D75" s="545"/>
      <c r="E75" s="545"/>
      <c r="F75" s="545"/>
    </row>
    <row r="76" spans="1:17" ht="11.25" customHeight="1">
      <c r="A76" s="581" t="s">
        <v>1309</v>
      </c>
      <c r="B76" s="548">
        <v>-55</v>
      </c>
      <c r="C76" s="548"/>
      <c r="D76" s="548">
        <v>-421</v>
      </c>
      <c r="E76" s="548">
        <v>-5</v>
      </c>
      <c r="F76" s="548">
        <v>-479</v>
      </c>
    </row>
    <row r="77" spans="1:17" ht="11.25" customHeight="1">
      <c r="A77" s="515" t="s">
        <v>821</v>
      </c>
      <c r="B77" s="548"/>
      <c r="C77" s="548"/>
      <c r="D77" s="548">
        <v>-2</v>
      </c>
      <c r="E77" s="548"/>
      <c r="F77" s="548">
        <v>-2</v>
      </c>
    </row>
    <row r="78" spans="1:17" ht="11.25" customHeight="1">
      <c r="A78" s="515" t="s">
        <v>989</v>
      </c>
      <c r="B78" s="548">
        <v>-2</v>
      </c>
      <c r="C78" s="548"/>
      <c r="D78" s="548">
        <v>22</v>
      </c>
      <c r="E78" s="548"/>
      <c r="F78" s="548">
        <v>20</v>
      </c>
    </row>
    <row r="79" spans="1:17" ht="11.25" customHeight="1">
      <c r="A79" s="958" t="s">
        <v>1218</v>
      </c>
      <c r="B79" s="523">
        <v>-9</v>
      </c>
      <c r="C79" s="523"/>
      <c r="D79" s="523">
        <v>-51</v>
      </c>
      <c r="E79" s="523"/>
      <c r="F79" s="523">
        <v>-60</v>
      </c>
    </row>
    <row r="80" spans="1:17" ht="11.25" customHeight="1">
      <c r="A80" s="834" t="s">
        <v>1310</v>
      </c>
      <c r="B80" s="548">
        <v>-66</v>
      </c>
      <c r="C80" s="548"/>
      <c r="D80" s="548">
        <v>-450</v>
      </c>
      <c r="E80" s="548">
        <v>-5</v>
      </c>
      <c r="F80" s="548">
        <v>-522</v>
      </c>
    </row>
    <row r="81" spans="1:6" ht="11.25" customHeight="1">
      <c r="A81" s="435"/>
      <c r="B81" s="423"/>
      <c r="C81" s="423"/>
      <c r="D81" s="423"/>
      <c r="E81" s="423"/>
      <c r="F81" s="423"/>
    </row>
    <row r="82" spans="1:6" ht="11.25" customHeight="1">
      <c r="A82" s="599" t="s">
        <v>1311</v>
      </c>
      <c r="B82" s="584">
        <v>48</v>
      </c>
      <c r="C82" s="584">
        <v>33</v>
      </c>
      <c r="D82" s="584">
        <v>280</v>
      </c>
      <c r="E82" s="584">
        <v>1103</v>
      </c>
      <c r="F82" s="584">
        <v>1464</v>
      </c>
    </row>
    <row r="83" spans="1:6">
      <c r="A83" s="334"/>
      <c r="B83" s="207"/>
      <c r="C83" s="207"/>
      <c r="D83" s="207"/>
      <c r="E83" s="207"/>
      <c r="F83" s="207"/>
    </row>
    <row r="84" spans="1:6">
      <c r="A84" s="227"/>
      <c r="B84" s="207"/>
      <c r="C84" s="207"/>
      <c r="D84" s="207"/>
      <c r="E84" s="207"/>
      <c r="F84" s="207"/>
    </row>
  </sheetData>
  <mergeCells count="26">
    <mergeCell ref="A64:F64"/>
    <mergeCell ref="A26:F26"/>
    <mergeCell ref="A42:F42"/>
    <mergeCell ref="E28:F28"/>
    <mergeCell ref="C30:F30"/>
    <mergeCell ref="C32:F32"/>
    <mergeCell ref="C34:F34"/>
    <mergeCell ref="C36:F36"/>
    <mergeCell ref="C38:F38"/>
    <mergeCell ref="C40:F40"/>
    <mergeCell ref="C31:F31"/>
    <mergeCell ref="C33:F33"/>
    <mergeCell ref="C35:F35"/>
    <mergeCell ref="C37:F37"/>
    <mergeCell ref="C39:F39"/>
    <mergeCell ref="A1:F1"/>
    <mergeCell ref="A3:F3"/>
    <mergeCell ref="A4:F4"/>
    <mergeCell ref="A6:F6"/>
    <mergeCell ref="E9:F9"/>
    <mergeCell ref="A8:F8"/>
    <mergeCell ref="A17:F17"/>
    <mergeCell ref="A19:F19"/>
    <mergeCell ref="A21:F21"/>
    <mergeCell ref="A23:F23"/>
    <mergeCell ref="A25:F25"/>
  </mergeCells>
  <pageMargins left="0.7" right="0.7" top="0.75" bottom="0.75" header="0.3" footer="0.3"/>
  <pageSetup scale="65" orientation="portrait" r:id="rId1"/>
  <rowBreaks count="1" manualBreakCount="1">
    <brk id="44"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Q46"/>
  <sheetViews>
    <sheetView zoomScaleNormal="100" workbookViewId="0">
      <selection sqref="A1:H1"/>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7" width="3.6640625" style="205" customWidth="1"/>
    <col min="18" max="16384" width="8.83203125" style="1016"/>
  </cols>
  <sheetData>
    <row r="1" spans="1:8" ht="15.75" customHeight="1">
      <c r="A1" s="1095" t="s">
        <v>1154</v>
      </c>
      <c r="B1" s="1197"/>
      <c r="C1" s="1197"/>
      <c r="D1" s="1197"/>
      <c r="E1" s="1197"/>
      <c r="F1" s="1197"/>
      <c r="G1" s="1197"/>
      <c r="H1" s="1197"/>
    </row>
    <row r="2" spans="1:8" ht="11.25" customHeight="1">
      <c r="A2" s="321"/>
      <c r="B2" s="337"/>
      <c r="C2" s="337"/>
      <c r="D2" s="337"/>
      <c r="E2" s="337"/>
      <c r="F2" s="337"/>
      <c r="G2" s="337"/>
      <c r="H2" s="337"/>
    </row>
    <row r="3" spans="1:8" ht="12.75" customHeight="1">
      <c r="A3" s="613">
        <v>2016</v>
      </c>
      <c r="B3" s="338"/>
      <c r="C3" s="338"/>
      <c r="D3" s="338"/>
      <c r="E3" s="339"/>
      <c r="F3" s="338"/>
      <c r="G3" s="338"/>
      <c r="H3" s="338"/>
    </row>
    <row r="4" spans="1:8" ht="56.25" customHeight="1">
      <c r="A4" s="582" t="s">
        <v>728</v>
      </c>
      <c r="B4" s="730" t="s">
        <v>949</v>
      </c>
      <c r="C4" s="730" t="s">
        <v>1469</v>
      </c>
      <c r="D4" s="730" t="s">
        <v>1470</v>
      </c>
      <c r="E4" s="730" t="s">
        <v>1468</v>
      </c>
      <c r="F4" s="730" t="s">
        <v>935</v>
      </c>
      <c r="G4" s="730" t="s">
        <v>1471</v>
      </c>
      <c r="H4" s="730" t="s">
        <v>666</v>
      </c>
    </row>
    <row r="5" spans="1:8">
      <c r="A5" s="515" t="s">
        <v>1321</v>
      </c>
      <c r="B5" s="712">
        <v>32</v>
      </c>
      <c r="C5" s="712">
        <v>343</v>
      </c>
      <c r="D5" s="712">
        <v>800</v>
      </c>
      <c r="E5" s="712">
        <v>33</v>
      </c>
      <c r="F5" s="712">
        <v>24</v>
      </c>
      <c r="G5" s="712">
        <v>13</v>
      </c>
      <c r="H5" s="712">
        <v>1246</v>
      </c>
    </row>
    <row r="6" spans="1:8">
      <c r="A6" s="515" t="s">
        <v>821</v>
      </c>
      <c r="B6" s="712"/>
      <c r="C6" s="712">
        <v>5</v>
      </c>
      <c r="D6" s="712">
        <v>7</v>
      </c>
      <c r="E6" s="712"/>
      <c r="F6" s="712"/>
      <c r="G6" s="712"/>
      <c r="H6" s="712">
        <v>13</v>
      </c>
    </row>
    <row r="7" spans="1:8">
      <c r="A7" s="515" t="s">
        <v>878</v>
      </c>
      <c r="B7" s="712">
        <v>1</v>
      </c>
      <c r="C7" s="712">
        <v>6</v>
      </c>
      <c r="D7" s="712">
        <v>6</v>
      </c>
      <c r="E7" s="712"/>
      <c r="F7" s="712"/>
      <c r="G7" s="712"/>
      <c r="H7" s="712">
        <v>14</v>
      </c>
    </row>
    <row r="8" spans="1:8">
      <c r="A8" s="515" t="s">
        <v>822</v>
      </c>
      <c r="B8" s="712"/>
      <c r="C8" s="712">
        <v>3</v>
      </c>
      <c r="D8" s="712">
        <v>28</v>
      </c>
      <c r="E8" s="712">
        <v>7</v>
      </c>
      <c r="F8" s="712"/>
      <c r="G8" s="712"/>
      <c r="H8" s="712">
        <v>38</v>
      </c>
    </row>
    <row r="9" spans="1:8">
      <c r="A9" s="515" t="s">
        <v>823</v>
      </c>
      <c r="B9" s="712"/>
      <c r="C9" s="712">
        <v>-9</v>
      </c>
      <c r="D9" s="712">
        <v>-28</v>
      </c>
      <c r="E9" s="712"/>
      <c r="F9" s="712"/>
      <c r="G9" s="712">
        <v>-1</v>
      </c>
      <c r="H9" s="712">
        <v>-38</v>
      </c>
    </row>
    <row r="10" spans="1:8">
      <c r="A10" s="1013" t="s">
        <v>1139</v>
      </c>
      <c r="B10" s="705"/>
      <c r="C10" s="705"/>
      <c r="D10" s="705">
        <v>23</v>
      </c>
      <c r="E10" s="705">
        <v>-29</v>
      </c>
      <c r="F10" s="705"/>
      <c r="G10" s="705"/>
      <c r="H10" s="705">
        <v>-5</v>
      </c>
    </row>
    <row r="11" spans="1:8">
      <c r="A11" s="832" t="s">
        <v>1322</v>
      </c>
      <c r="B11" s="712">
        <v>34</v>
      </c>
      <c r="C11" s="712">
        <v>349</v>
      </c>
      <c r="D11" s="712">
        <v>834</v>
      </c>
      <c r="E11" s="712">
        <v>12</v>
      </c>
      <c r="F11" s="712">
        <v>25</v>
      </c>
      <c r="G11" s="712">
        <v>12</v>
      </c>
      <c r="H11" s="712">
        <v>1266</v>
      </c>
    </row>
    <row r="12" spans="1:8">
      <c r="A12" s="581"/>
      <c r="B12" s="712"/>
      <c r="C12" s="712"/>
      <c r="D12" s="712"/>
      <c r="E12" s="712"/>
      <c r="F12" s="712"/>
      <c r="G12" s="712"/>
      <c r="H12" s="712"/>
    </row>
    <row r="13" spans="1:8">
      <c r="A13" s="886" t="s">
        <v>1328</v>
      </c>
      <c r="B13" s="712">
        <v>-1</v>
      </c>
      <c r="C13" s="712">
        <v>-162</v>
      </c>
      <c r="D13" s="712">
        <v>-630</v>
      </c>
      <c r="E13" s="712"/>
      <c r="F13" s="712">
        <v>-20</v>
      </c>
      <c r="G13" s="712"/>
      <c r="H13" s="712">
        <v>-815</v>
      </c>
    </row>
    <row r="14" spans="1:8">
      <c r="A14" s="515" t="s">
        <v>821</v>
      </c>
      <c r="B14" s="712"/>
      <c r="C14" s="712">
        <v>-2</v>
      </c>
      <c r="D14" s="712">
        <v>-5</v>
      </c>
      <c r="E14" s="712"/>
      <c r="F14" s="712"/>
      <c r="G14" s="712"/>
      <c r="H14" s="712">
        <v>-8</v>
      </c>
    </row>
    <row r="15" spans="1:8">
      <c r="A15" s="515" t="s">
        <v>602</v>
      </c>
      <c r="B15" s="712"/>
      <c r="C15" s="712">
        <v>8</v>
      </c>
      <c r="D15" s="712">
        <v>26</v>
      </c>
      <c r="E15" s="712"/>
      <c r="F15" s="712"/>
      <c r="G15" s="712"/>
      <c r="H15" s="712">
        <v>33</v>
      </c>
    </row>
    <row r="16" spans="1:8">
      <c r="A16" s="515" t="s">
        <v>1219</v>
      </c>
      <c r="B16" s="712"/>
      <c r="C16" s="712">
        <v>-15</v>
      </c>
      <c r="D16" s="712">
        <v>-46</v>
      </c>
      <c r="E16" s="712"/>
      <c r="F16" s="712">
        <v>-1</v>
      </c>
      <c r="G16" s="712"/>
      <c r="H16" s="712">
        <v>-62</v>
      </c>
    </row>
    <row r="17" spans="1:17">
      <c r="A17" s="865" t="s">
        <v>702</v>
      </c>
      <c r="B17" s="712"/>
      <c r="C17" s="712">
        <v>-8</v>
      </c>
      <c r="D17" s="712">
        <v>-6</v>
      </c>
      <c r="E17" s="712"/>
      <c r="F17" s="712"/>
      <c r="G17" s="712"/>
      <c r="H17" s="712">
        <v>-14</v>
      </c>
    </row>
    <row r="18" spans="1:17">
      <c r="A18" s="1013" t="s">
        <v>1139</v>
      </c>
      <c r="B18" s="705"/>
      <c r="C18" s="705">
        <v>1</v>
      </c>
      <c r="D18" s="705">
        <v>1</v>
      </c>
      <c r="E18" s="705"/>
      <c r="F18" s="705"/>
      <c r="G18" s="705"/>
      <c r="H18" s="705">
        <v>4</v>
      </c>
    </row>
    <row r="19" spans="1:17" ht="22.5" customHeight="1">
      <c r="A19" s="890" t="s">
        <v>1330</v>
      </c>
      <c r="B19" s="712">
        <v>-1</v>
      </c>
      <c r="C19" s="712">
        <v>-179</v>
      </c>
      <c r="D19" s="712">
        <v>-660</v>
      </c>
      <c r="E19" s="712"/>
      <c r="F19" s="712">
        <v>-21</v>
      </c>
      <c r="G19" s="712"/>
      <c r="H19" s="712">
        <v>-861</v>
      </c>
    </row>
    <row r="20" spans="1:17">
      <c r="A20" s="614"/>
      <c r="B20" s="705"/>
      <c r="C20" s="705"/>
      <c r="D20" s="705"/>
      <c r="E20" s="705"/>
      <c r="F20" s="705"/>
      <c r="G20" s="705"/>
      <c r="H20" s="705"/>
    </row>
    <row r="21" spans="1:17">
      <c r="A21" s="590" t="s">
        <v>1325</v>
      </c>
      <c r="B21" s="706">
        <v>33</v>
      </c>
      <c r="C21" s="706">
        <v>170</v>
      </c>
      <c r="D21" s="706">
        <v>174</v>
      </c>
      <c r="E21" s="706">
        <v>12</v>
      </c>
      <c r="F21" s="706">
        <v>4</v>
      </c>
      <c r="G21" s="706">
        <v>12</v>
      </c>
      <c r="H21" s="706">
        <v>405</v>
      </c>
    </row>
    <row r="22" spans="1:17">
      <c r="A22" s="619"/>
      <c r="B22" s="712"/>
      <c r="C22" s="712"/>
      <c r="D22" s="712"/>
      <c r="E22" s="712"/>
      <c r="F22" s="712"/>
      <c r="G22" s="712"/>
      <c r="H22" s="712"/>
    </row>
    <row r="23" spans="1:17" ht="22.5" customHeight="1">
      <c r="A23" s="580" t="s">
        <v>900</v>
      </c>
      <c r="B23" s="712"/>
      <c r="C23" s="712"/>
      <c r="D23" s="712"/>
      <c r="E23" s="712"/>
      <c r="F23" s="712"/>
      <c r="G23" s="712"/>
      <c r="H23" s="712">
        <v>1</v>
      </c>
    </row>
    <row r="24" spans="1:17" ht="12.75">
      <c r="A24" s="220"/>
      <c r="B24" s="1003"/>
      <c r="C24" s="1004"/>
      <c r="D24" s="1004"/>
      <c r="E24" s="1004"/>
      <c r="F24" s="1004"/>
      <c r="G24" s="1005"/>
      <c r="H24" s="1004"/>
    </row>
    <row r="25" spans="1:17" ht="22.5" customHeight="1">
      <c r="A25" s="1146" t="s">
        <v>1391</v>
      </c>
      <c r="B25" s="1147"/>
      <c r="C25" s="1147"/>
      <c r="D25" s="1147"/>
      <c r="E25" s="1147"/>
      <c r="F25" s="1147"/>
      <c r="G25" s="1147"/>
      <c r="H25" s="1147"/>
    </row>
    <row r="26" spans="1:17" ht="12.75">
      <c r="A26" s="220"/>
      <c r="B26" s="340"/>
      <c r="C26" s="340"/>
      <c r="D26" s="221"/>
      <c r="E26" s="221"/>
      <c r="F26" s="221"/>
      <c r="G26" s="341"/>
      <c r="H26" s="221"/>
    </row>
    <row r="27" spans="1:17" ht="12.75">
      <c r="A27" s="613">
        <v>2015</v>
      </c>
      <c r="B27" s="342"/>
      <c r="C27" s="342"/>
      <c r="D27" s="258"/>
      <c r="E27" s="222"/>
      <c r="F27" s="258"/>
      <c r="G27" s="343"/>
      <c r="H27" s="258"/>
    </row>
    <row r="28" spans="1:17" ht="56.25" customHeight="1">
      <c r="A28" s="315" t="s">
        <v>728</v>
      </c>
      <c r="B28" s="285" t="s">
        <v>949</v>
      </c>
      <c r="C28" s="285" t="s">
        <v>1469</v>
      </c>
      <c r="D28" s="285" t="s">
        <v>1470</v>
      </c>
      <c r="E28" s="285" t="s">
        <v>1468</v>
      </c>
      <c r="F28" s="285" t="s">
        <v>935</v>
      </c>
      <c r="G28" s="285" t="s">
        <v>1471</v>
      </c>
      <c r="H28" s="285" t="s">
        <v>666</v>
      </c>
    </row>
    <row r="29" spans="1:17">
      <c r="A29" s="580" t="s">
        <v>1307</v>
      </c>
      <c r="B29" s="548">
        <v>26</v>
      </c>
      <c r="C29" s="548">
        <v>319</v>
      </c>
      <c r="D29" s="548">
        <v>806</v>
      </c>
      <c r="E29" s="548">
        <v>53</v>
      </c>
      <c r="F29" s="548">
        <v>27</v>
      </c>
      <c r="G29" s="548">
        <v>14</v>
      </c>
      <c r="H29" s="548">
        <v>1247</v>
      </c>
    </row>
    <row r="30" spans="1:17">
      <c r="A30" s="580" t="s">
        <v>821</v>
      </c>
      <c r="B30" s="548"/>
      <c r="C30" s="548">
        <v>1</v>
      </c>
      <c r="D30" s="548">
        <v>7</v>
      </c>
      <c r="E30" s="548">
        <v>-2</v>
      </c>
      <c r="F30" s="548"/>
      <c r="G30" s="548"/>
      <c r="H30" s="548">
        <v>7</v>
      </c>
    </row>
    <row r="31" spans="1:17">
      <c r="A31" s="957" t="s">
        <v>878</v>
      </c>
      <c r="B31" s="548"/>
      <c r="C31" s="548">
        <v>1</v>
      </c>
      <c r="D31" s="548">
        <v>5</v>
      </c>
      <c r="E31" s="548"/>
      <c r="F31" s="548"/>
      <c r="G31" s="548"/>
      <c r="H31" s="548">
        <v>8</v>
      </c>
      <c r="I31" s="959"/>
      <c r="J31" s="959"/>
      <c r="K31" s="959"/>
      <c r="L31" s="959"/>
      <c r="M31" s="959"/>
      <c r="N31" s="959"/>
      <c r="O31" s="959"/>
      <c r="P31" s="959"/>
      <c r="Q31" s="959"/>
    </row>
    <row r="32" spans="1:17">
      <c r="A32" s="515" t="s">
        <v>822</v>
      </c>
      <c r="B32" s="548"/>
      <c r="C32" s="548">
        <v>11</v>
      </c>
      <c r="D32" s="548">
        <v>29</v>
      </c>
      <c r="E32" s="548">
        <v>25</v>
      </c>
      <c r="F32" s="548"/>
      <c r="G32" s="548"/>
      <c r="H32" s="548">
        <v>65</v>
      </c>
    </row>
    <row r="33" spans="1:8">
      <c r="A33" s="580" t="s">
        <v>823</v>
      </c>
      <c r="B33" s="548">
        <v>1</v>
      </c>
      <c r="C33" s="548">
        <v>-17</v>
      </c>
      <c r="D33" s="548">
        <v>-49</v>
      </c>
      <c r="E33" s="548"/>
      <c r="F33" s="548">
        <v>-1</v>
      </c>
      <c r="G33" s="548">
        <v>-1</v>
      </c>
      <c r="H33" s="548">
        <v>-67</v>
      </c>
    </row>
    <row r="34" spans="1:8">
      <c r="A34" s="944" t="s">
        <v>1139</v>
      </c>
      <c r="B34" s="523">
        <v>4</v>
      </c>
      <c r="C34" s="523">
        <v>27</v>
      </c>
      <c r="D34" s="523">
        <v>2</v>
      </c>
      <c r="E34" s="523">
        <v>-42</v>
      </c>
      <c r="F34" s="523">
        <v>-2</v>
      </c>
      <c r="G34" s="523"/>
      <c r="H34" s="523">
        <v>-12</v>
      </c>
    </row>
    <row r="35" spans="1:8">
      <c r="A35" s="833" t="s">
        <v>1308</v>
      </c>
      <c r="B35" s="548">
        <v>32</v>
      </c>
      <c r="C35" s="548">
        <v>343</v>
      </c>
      <c r="D35" s="548">
        <v>800</v>
      </c>
      <c r="E35" s="548">
        <v>33</v>
      </c>
      <c r="F35" s="548">
        <v>24</v>
      </c>
      <c r="G35" s="548">
        <v>13</v>
      </c>
      <c r="H35" s="548">
        <v>1246</v>
      </c>
    </row>
    <row r="36" spans="1:8">
      <c r="A36" s="612"/>
      <c r="B36" s="545"/>
      <c r="C36" s="545"/>
      <c r="D36" s="545"/>
      <c r="E36" s="545"/>
      <c r="F36" s="545"/>
      <c r="G36" s="620"/>
      <c r="H36" s="545"/>
    </row>
    <row r="37" spans="1:8">
      <c r="A37" s="580" t="s">
        <v>1329</v>
      </c>
      <c r="B37" s="548">
        <v>-1</v>
      </c>
      <c r="C37" s="548">
        <v>-159</v>
      </c>
      <c r="D37" s="548">
        <v>-630</v>
      </c>
      <c r="E37" s="548"/>
      <c r="F37" s="548">
        <v>-23</v>
      </c>
      <c r="G37" s="548"/>
      <c r="H37" s="548">
        <v>-813</v>
      </c>
    </row>
    <row r="38" spans="1:8">
      <c r="A38" s="580" t="s">
        <v>821</v>
      </c>
      <c r="B38" s="548"/>
      <c r="C38" s="548">
        <v>-3</v>
      </c>
      <c r="D38" s="548">
        <v>-4</v>
      </c>
      <c r="E38" s="548"/>
      <c r="F38" s="548"/>
      <c r="G38" s="548"/>
      <c r="H38" s="548">
        <v>-7</v>
      </c>
    </row>
    <row r="39" spans="1:8">
      <c r="A39" s="580" t="s">
        <v>602</v>
      </c>
      <c r="B39" s="548"/>
      <c r="C39" s="548">
        <v>13</v>
      </c>
      <c r="D39" s="548">
        <v>45</v>
      </c>
      <c r="E39" s="548"/>
      <c r="F39" s="548">
        <v>1</v>
      </c>
      <c r="G39" s="548"/>
      <c r="H39" s="548">
        <v>58</v>
      </c>
    </row>
    <row r="40" spans="1:8" s="1043" customFormat="1">
      <c r="A40" s="1057" t="s">
        <v>1219</v>
      </c>
      <c r="B40" s="1042"/>
      <c r="C40" s="1042">
        <v>-15</v>
      </c>
      <c r="D40" s="1042">
        <v>-47</v>
      </c>
      <c r="E40" s="1042"/>
      <c r="F40" s="1042">
        <v>-1</v>
      </c>
      <c r="G40" s="1042"/>
      <c r="H40" s="1042">
        <v>-63</v>
      </c>
    </row>
    <row r="41" spans="1:8">
      <c r="A41" s="944" t="s">
        <v>1139</v>
      </c>
      <c r="B41" s="523"/>
      <c r="C41" s="523">
        <v>2</v>
      </c>
      <c r="D41" s="523">
        <v>6</v>
      </c>
      <c r="E41" s="523"/>
      <c r="F41" s="523">
        <v>1</v>
      </c>
      <c r="G41" s="523"/>
      <c r="H41" s="523">
        <v>10</v>
      </c>
    </row>
    <row r="42" spans="1:8" ht="11.25" customHeight="1">
      <c r="A42" s="834" t="s">
        <v>1331</v>
      </c>
      <c r="B42" s="548">
        <v>-1</v>
      </c>
      <c r="C42" s="548">
        <v>-162</v>
      </c>
      <c r="D42" s="548">
        <v>-630</v>
      </c>
      <c r="E42" s="548"/>
      <c r="F42" s="548">
        <v>-20</v>
      </c>
      <c r="G42" s="548"/>
      <c r="H42" s="548">
        <v>-815</v>
      </c>
    </row>
    <row r="43" spans="1:8">
      <c r="A43" s="614"/>
      <c r="B43" s="522"/>
      <c r="C43" s="522"/>
      <c r="D43" s="522"/>
      <c r="E43" s="522"/>
      <c r="F43" s="522"/>
      <c r="G43" s="621"/>
      <c r="H43" s="522"/>
    </row>
    <row r="44" spans="1:8">
      <c r="A44" s="590" t="s">
        <v>1311</v>
      </c>
      <c r="B44" s="584">
        <v>33</v>
      </c>
      <c r="C44" s="584">
        <v>181</v>
      </c>
      <c r="D44" s="584">
        <v>168</v>
      </c>
      <c r="E44" s="584">
        <v>32</v>
      </c>
      <c r="F44" s="584">
        <v>4</v>
      </c>
      <c r="G44" s="584">
        <v>13</v>
      </c>
      <c r="H44" s="584">
        <v>431</v>
      </c>
    </row>
    <row r="45" spans="1:8">
      <c r="A45" s="619"/>
      <c r="B45" s="545"/>
      <c r="C45" s="545"/>
      <c r="D45" s="545"/>
      <c r="E45" s="545"/>
      <c r="F45" s="545"/>
      <c r="G45" s="545"/>
      <c r="H45" s="545"/>
    </row>
    <row r="46" spans="1:8" ht="22.5" customHeight="1">
      <c r="A46" s="580" t="s">
        <v>900</v>
      </c>
      <c r="B46" s="548"/>
      <c r="C46" s="548">
        <v>1</v>
      </c>
      <c r="D46" s="548"/>
      <c r="E46" s="548"/>
      <c r="F46" s="548"/>
      <c r="G46" s="548"/>
      <c r="H46" s="548">
        <v>1</v>
      </c>
    </row>
  </sheetData>
  <mergeCells count="2">
    <mergeCell ref="A1:H1"/>
    <mergeCell ref="A25:H25"/>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Q46"/>
  <sheetViews>
    <sheetView zoomScaleNormal="100" workbookViewId="0">
      <selection sqref="A1:I1"/>
    </sheetView>
  </sheetViews>
  <sheetFormatPr defaultColWidth="8.83203125" defaultRowHeight="11.25"/>
  <cols>
    <col min="1" max="1" width="3.33203125" style="243" customWidth="1"/>
    <col min="2" max="2" width="53.33203125" style="225" customWidth="1"/>
    <col min="3" max="3" width="10" style="353" customWidth="1"/>
    <col min="4" max="7" width="10" style="232" customWidth="1"/>
    <col min="8" max="9" width="11.6640625" style="232" customWidth="1"/>
    <col min="10" max="17" width="3.6640625" style="205" customWidth="1"/>
    <col min="18" max="16384" width="8.83203125" style="1016"/>
  </cols>
  <sheetData>
    <row r="1" spans="1:9" ht="15.75">
      <c r="A1" s="1198" t="s">
        <v>1155</v>
      </c>
      <c r="B1" s="1198"/>
      <c r="C1" s="1198"/>
      <c r="D1" s="1198"/>
      <c r="E1" s="1198"/>
      <c r="F1" s="1198"/>
      <c r="G1" s="1198"/>
      <c r="H1" s="1198"/>
      <c r="I1" s="1198"/>
    </row>
    <row r="2" spans="1:9" ht="11.25" customHeight="1">
      <c r="A2" s="603"/>
      <c r="B2" s="346"/>
      <c r="C2" s="347"/>
      <c r="D2" s="348"/>
      <c r="E2" s="348"/>
      <c r="F2" s="348"/>
      <c r="G2" s="348"/>
      <c r="H2" s="349"/>
      <c r="I2" s="349"/>
    </row>
    <row r="3" spans="1:9">
      <c r="A3" s="1183" t="s">
        <v>728</v>
      </c>
      <c r="B3" s="1183"/>
      <c r="C3" s="319"/>
      <c r="D3" s="355"/>
      <c r="E3" s="355"/>
      <c r="F3" s="355"/>
      <c r="G3" s="355"/>
      <c r="H3" s="737">
        <v>2016</v>
      </c>
      <c r="I3" s="320">
        <v>2015</v>
      </c>
    </row>
    <row r="4" spans="1:9">
      <c r="A4" s="1128" t="s">
        <v>1332</v>
      </c>
      <c r="B4" s="1128"/>
      <c r="C4" s="515"/>
      <c r="D4" s="623"/>
      <c r="E4" s="623"/>
      <c r="F4" s="623"/>
      <c r="G4" s="623"/>
      <c r="H4" s="712">
        <v>89</v>
      </c>
      <c r="I4" s="548">
        <v>90</v>
      </c>
    </row>
    <row r="5" spans="1:9">
      <c r="A5" s="1128" t="s">
        <v>374</v>
      </c>
      <c r="B5" s="1128"/>
      <c r="C5" s="515"/>
      <c r="D5" s="623"/>
      <c r="E5" s="623"/>
      <c r="F5" s="623"/>
      <c r="G5" s="623"/>
      <c r="H5" s="764">
        <v>9</v>
      </c>
      <c r="I5" s="548">
        <v>9</v>
      </c>
    </row>
    <row r="6" spans="1:9">
      <c r="A6" s="1128" t="s">
        <v>32</v>
      </c>
      <c r="B6" s="1128"/>
      <c r="C6" s="515"/>
      <c r="D6" s="623"/>
      <c r="E6" s="623"/>
      <c r="F6" s="623"/>
      <c r="G6" s="623"/>
      <c r="H6" s="764">
        <v>14</v>
      </c>
      <c r="I6" s="548">
        <v>17</v>
      </c>
    </row>
    <row r="7" spans="1:9">
      <c r="A7" s="1128" t="s">
        <v>334</v>
      </c>
      <c r="B7" s="1128"/>
      <c r="C7" s="515"/>
      <c r="D7" s="623"/>
      <c r="E7" s="623"/>
      <c r="F7" s="623"/>
      <c r="G7" s="623"/>
      <c r="H7" s="764">
        <v>-29</v>
      </c>
      <c r="I7" s="548">
        <v>-32</v>
      </c>
    </row>
    <row r="8" spans="1:9">
      <c r="A8" s="1128" t="s">
        <v>387</v>
      </c>
      <c r="B8" s="1128"/>
      <c r="C8" s="515"/>
      <c r="D8" s="623"/>
      <c r="E8" s="623"/>
      <c r="F8" s="623"/>
      <c r="G8" s="623"/>
      <c r="H8" s="764">
        <v>1</v>
      </c>
      <c r="I8" s="548">
        <v>3</v>
      </c>
    </row>
    <row r="9" spans="1:9">
      <c r="A9" s="1129" t="s">
        <v>991</v>
      </c>
      <c r="B9" s="1129"/>
      <c r="C9" s="607"/>
      <c r="D9" s="616"/>
      <c r="E9" s="628"/>
      <c r="F9" s="628"/>
      <c r="G9" s="616"/>
      <c r="H9" s="765">
        <v>-1</v>
      </c>
      <c r="I9" s="629"/>
    </row>
    <row r="10" spans="1:9">
      <c r="A10" s="1105" t="s">
        <v>1333</v>
      </c>
      <c r="B10" s="1105"/>
      <c r="C10" s="630"/>
      <c r="D10" s="631"/>
      <c r="E10" s="631"/>
      <c r="F10" s="631"/>
      <c r="G10" s="631"/>
      <c r="H10" s="766">
        <v>84</v>
      </c>
      <c r="I10" s="584">
        <v>89</v>
      </c>
    </row>
    <row r="11" spans="1:9">
      <c r="A11" s="302"/>
      <c r="B11" s="302"/>
      <c r="C11" s="308"/>
      <c r="D11" s="304"/>
      <c r="E11" s="304"/>
      <c r="F11" s="304"/>
      <c r="G11" s="304"/>
      <c r="H11" s="304"/>
      <c r="I11" s="304"/>
    </row>
    <row r="12" spans="1:9" ht="34.5" customHeight="1">
      <c r="A12" s="1146" t="s">
        <v>1475</v>
      </c>
      <c r="B12" s="1146"/>
      <c r="C12" s="1146"/>
      <c r="D12" s="1146"/>
      <c r="E12" s="1146"/>
      <c r="F12" s="1146"/>
      <c r="G12" s="1146"/>
      <c r="H12" s="1146"/>
      <c r="I12" s="1146"/>
    </row>
    <row r="13" spans="1:9">
      <c r="A13" s="345"/>
      <c r="B13" s="302"/>
      <c r="C13" s="308"/>
      <c r="D13" s="304"/>
      <c r="E13" s="304"/>
      <c r="F13" s="304"/>
      <c r="G13" s="304"/>
      <c r="H13" s="304"/>
      <c r="I13" s="304"/>
    </row>
    <row r="14" spans="1:9">
      <c r="A14" s="345"/>
      <c r="B14" s="302"/>
      <c r="C14" s="308"/>
      <c r="D14" s="304"/>
      <c r="E14" s="304"/>
      <c r="F14" s="304"/>
      <c r="G14" s="304"/>
      <c r="H14" s="304"/>
      <c r="I14" s="304"/>
    </row>
    <row r="15" spans="1:9">
      <c r="A15" s="1189" t="s">
        <v>919</v>
      </c>
      <c r="B15" s="1189"/>
      <c r="C15" s="1189"/>
      <c r="D15" s="1189"/>
      <c r="E15" s="1189"/>
      <c r="F15" s="1189"/>
      <c r="G15" s="1189"/>
      <c r="H15" s="1189"/>
      <c r="I15" s="1189"/>
    </row>
    <row r="16" spans="1:9">
      <c r="A16" s="603"/>
      <c r="B16" s="302"/>
      <c r="C16" s="308"/>
      <c r="D16" s="304"/>
      <c r="E16" s="304"/>
      <c r="F16" s="304"/>
      <c r="G16" s="304"/>
      <c r="H16" s="304"/>
      <c r="I16" s="304"/>
    </row>
    <row r="17" spans="1:17">
      <c r="A17" s="1199">
        <v>2016</v>
      </c>
      <c r="B17" s="1199"/>
      <c r="C17" s="350"/>
      <c r="D17" s="305"/>
      <c r="E17" s="305"/>
      <c r="F17" s="305"/>
      <c r="G17" s="305"/>
      <c r="H17" s="305"/>
      <c r="I17" s="304"/>
      <c r="N17" s="239"/>
    </row>
    <row r="18" spans="1:17" ht="45" customHeight="1">
      <c r="A18" s="1183" t="s">
        <v>728</v>
      </c>
      <c r="B18" s="1183"/>
      <c r="C18" s="356"/>
      <c r="D18" s="735" t="s">
        <v>184</v>
      </c>
      <c r="E18" s="761" t="s">
        <v>556</v>
      </c>
      <c r="F18" s="761" t="s">
        <v>330</v>
      </c>
      <c r="G18" s="761" t="s">
        <v>373</v>
      </c>
      <c r="H18" s="761" t="s">
        <v>1012</v>
      </c>
      <c r="I18" s="761" t="s">
        <v>936</v>
      </c>
    </row>
    <row r="19" spans="1:17" ht="11.25" customHeight="1">
      <c r="A19" s="1127" t="s">
        <v>937</v>
      </c>
      <c r="B19" s="1127"/>
      <c r="C19" s="624"/>
      <c r="D19" s="762"/>
      <c r="E19" s="762"/>
      <c r="F19" s="762"/>
      <c r="G19" s="762"/>
      <c r="H19" s="762"/>
      <c r="I19" s="762"/>
    </row>
    <row r="20" spans="1:17" ht="11.25" customHeight="1">
      <c r="A20" s="625"/>
      <c r="B20" s="515" t="s">
        <v>685</v>
      </c>
      <c r="C20" s="515" t="s">
        <v>155</v>
      </c>
      <c r="D20" s="696" t="s">
        <v>852</v>
      </c>
      <c r="E20" s="712">
        <v>30</v>
      </c>
      <c r="F20" s="712">
        <v>21</v>
      </c>
      <c r="G20" s="712">
        <v>9</v>
      </c>
      <c r="H20" s="712">
        <v>19</v>
      </c>
      <c r="I20" s="712"/>
    </row>
    <row r="21" spans="1:17" ht="11.25" customHeight="1">
      <c r="A21" s="625"/>
      <c r="B21" s="515" t="s">
        <v>305</v>
      </c>
      <c r="C21" s="1021" t="s">
        <v>245</v>
      </c>
      <c r="D21" s="696" t="s">
        <v>852</v>
      </c>
      <c r="E21" s="712">
        <v>232</v>
      </c>
      <c r="F21" s="712">
        <v>111</v>
      </c>
      <c r="G21" s="712">
        <v>122</v>
      </c>
      <c r="H21" s="712">
        <v>221</v>
      </c>
      <c r="I21" s="712">
        <v>32</v>
      </c>
    </row>
    <row r="22" spans="1:17" ht="11.25" customHeight="1">
      <c r="A22" s="625"/>
      <c r="B22" s="902" t="s">
        <v>1249</v>
      </c>
      <c r="C22" s="902" t="s">
        <v>155</v>
      </c>
      <c r="D22" s="696" t="s">
        <v>1248</v>
      </c>
      <c r="E22" s="712">
        <v>52</v>
      </c>
      <c r="F22" s="712">
        <v>32</v>
      </c>
      <c r="G22" s="712">
        <v>20</v>
      </c>
      <c r="H22" s="712"/>
      <c r="I22" s="712">
        <v>-4</v>
      </c>
    </row>
    <row r="23" spans="1:17" ht="11.25" customHeight="1">
      <c r="A23" s="625"/>
      <c r="B23" s="515" t="s">
        <v>60</v>
      </c>
      <c r="C23" s="515" t="s">
        <v>151</v>
      </c>
      <c r="D23" s="696" t="s">
        <v>852</v>
      </c>
      <c r="E23" s="712">
        <v>1</v>
      </c>
      <c r="F23" s="712">
        <v>1</v>
      </c>
      <c r="G23" s="712"/>
      <c r="H23" s="712">
        <v>2</v>
      </c>
      <c r="I23" s="712"/>
    </row>
    <row r="24" spans="1:17" ht="11.25" customHeight="1">
      <c r="A24" s="1098" t="s">
        <v>938</v>
      </c>
      <c r="B24" s="1098"/>
      <c r="C24" s="581"/>
      <c r="D24" s="763"/>
      <c r="E24" s="725"/>
      <c r="F24" s="725"/>
      <c r="G24" s="725"/>
      <c r="H24" s="725"/>
      <c r="I24" s="725"/>
    </row>
    <row r="25" spans="1:17" ht="11.25" customHeight="1">
      <c r="A25" s="581"/>
      <c r="B25" s="515" t="s">
        <v>408</v>
      </c>
      <c r="C25" s="515" t="s">
        <v>409</v>
      </c>
      <c r="D25" s="696" t="s">
        <v>851</v>
      </c>
      <c r="E25" s="712"/>
      <c r="F25" s="712">
        <v>-2</v>
      </c>
      <c r="G25" s="712">
        <v>2</v>
      </c>
      <c r="H25" s="712"/>
      <c r="I25" s="712"/>
    </row>
    <row r="26" spans="1:17" ht="11.25" customHeight="1">
      <c r="A26" s="625"/>
      <c r="B26" s="515" t="s">
        <v>152</v>
      </c>
      <c r="C26" s="515" t="s">
        <v>153</v>
      </c>
      <c r="D26" s="696" t="s">
        <v>851</v>
      </c>
      <c r="E26" s="712">
        <v>1</v>
      </c>
      <c r="F26" s="712">
        <v>1</v>
      </c>
      <c r="G26" s="712"/>
      <c r="H26" s="712">
        <v>1</v>
      </c>
      <c r="I26" s="712"/>
    </row>
    <row r="27" spans="1:17">
      <c r="A27" s="603"/>
      <c r="B27" s="220"/>
      <c r="C27" s="220"/>
      <c r="D27" s="304"/>
      <c r="E27" s="304"/>
      <c r="F27" s="304"/>
      <c r="G27" s="304"/>
      <c r="H27" s="304"/>
      <c r="I27" s="305"/>
    </row>
    <row r="28" spans="1:17" ht="25.5" customHeight="1">
      <c r="A28" s="1150" t="s">
        <v>1445</v>
      </c>
      <c r="B28" s="1150"/>
      <c r="C28" s="1150"/>
      <c r="D28" s="1150"/>
      <c r="E28" s="1150"/>
      <c r="F28" s="1150"/>
      <c r="G28" s="1150"/>
      <c r="H28" s="1150"/>
      <c r="I28" s="1150"/>
      <c r="J28" s="959"/>
      <c r="K28" s="959"/>
      <c r="L28" s="959"/>
      <c r="M28" s="959"/>
      <c r="N28" s="959"/>
      <c r="O28" s="959"/>
      <c r="P28" s="959"/>
      <c r="Q28" s="959"/>
    </row>
    <row r="29" spans="1:17" ht="12.75">
      <c r="A29" s="1200"/>
      <c r="B29" s="1200"/>
      <c r="C29" s="1200"/>
      <c r="D29" s="1200"/>
      <c r="E29" s="1200"/>
      <c r="F29" s="1200"/>
      <c r="G29" s="1200"/>
      <c r="H29" s="1200"/>
      <c r="I29" s="1200"/>
      <c r="J29" s="959"/>
      <c r="K29" s="959"/>
      <c r="L29" s="959"/>
      <c r="M29" s="959"/>
      <c r="N29" s="959"/>
      <c r="O29" s="959"/>
      <c r="P29" s="959"/>
      <c r="Q29" s="959"/>
    </row>
    <row r="30" spans="1:17">
      <c r="A30" s="1199">
        <v>2015</v>
      </c>
      <c r="B30" s="1199"/>
      <c r="C30" s="333"/>
      <c r="D30" s="352"/>
      <c r="E30" s="352"/>
      <c r="F30" s="352"/>
      <c r="G30" s="352"/>
      <c r="H30" s="352"/>
      <c r="I30" s="352"/>
    </row>
    <row r="31" spans="1:17" ht="45" customHeight="1">
      <c r="A31" s="1183" t="s">
        <v>728</v>
      </c>
      <c r="B31" s="1183"/>
      <c r="C31" s="356"/>
      <c r="D31" s="316" t="s">
        <v>184</v>
      </c>
      <c r="E31" s="316" t="s">
        <v>556</v>
      </c>
      <c r="F31" s="316" t="s">
        <v>330</v>
      </c>
      <c r="G31" s="316" t="s">
        <v>373</v>
      </c>
      <c r="H31" s="316" t="s">
        <v>1012</v>
      </c>
      <c r="I31" s="316" t="s">
        <v>936</v>
      </c>
    </row>
    <row r="32" spans="1:17" ht="11.25" customHeight="1">
      <c r="A32" s="1127" t="s">
        <v>937</v>
      </c>
      <c r="B32" s="1127"/>
      <c r="C32" s="624"/>
      <c r="D32" s="626"/>
      <c r="E32" s="626"/>
      <c r="F32" s="626"/>
      <c r="G32" s="626"/>
      <c r="H32" s="626"/>
      <c r="I32" s="626"/>
    </row>
    <row r="33" spans="1:17">
      <c r="A33" s="625"/>
      <c r="B33" s="515" t="s">
        <v>685</v>
      </c>
      <c r="C33" s="515" t="s">
        <v>155</v>
      </c>
      <c r="D33" s="579" t="s">
        <v>852</v>
      </c>
      <c r="E33" s="548">
        <v>34</v>
      </c>
      <c r="F33" s="548">
        <v>24</v>
      </c>
      <c r="G33" s="548">
        <v>10</v>
      </c>
      <c r="H33" s="548">
        <v>25</v>
      </c>
      <c r="I33" s="548"/>
    </row>
    <row r="34" spans="1:17">
      <c r="A34" s="625"/>
      <c r="B34" s="515" t="s">
        <v>305</v>
      </c>
      <c r="C34" s="515" t="s">
        <v>245</v>
      </c>
      <c r="D34" s="579" t="s">
        <v>852</v>
      </c>
      <c r="E34" s="548">
        <v>281</v>
      </c>
      <c r="F34" s="548">
        <v>132</v>
      </c>
      <c r="G34" s="548">
        <v>149</v>
      </c>
      <c r="H34" s="548">
        <v>273</v>
      </c>
      <c r="I34" s="548">
        <v>34</v>
      </c>
    </row>
    <row r="35" spans="1:17">
      <c r="A35" s="625"/>
      <c r="B35" s="957" t="s">
        <v>1249</v>
      </c>
      <c r="C35" s="964" t="s">
        <v>155</v>
      </c>
      <c r="D35" s="579" t="s">
        <v>1248</v>
      </c>
      <c r="E35" s="548">
        <v>19</v>
      </c>
      <c r="F35" s="548">
        <v>19</v>
      </c>
      <c r="G35" s="548"/>
      <c r="H35" s="548"/>
      <c r="I35" s="548"/>
      <c r="J35" s="959"/>
      <c r="K35" s="959"/>
      <c r="L35" s="959"/>
      <c r="M35" s="959"/>
      <c r="N35" s="959"/>
      <c r="O35" s="959"/>
      <c r="P35" s="959"/>
      <c r="Q35" s="959"/>
    </row>
    <row r="36" spans="1:17">
      <c r="A36" s="625"/>
      <c r="B36" s="515" t="s">
        <v>60</v>
      </c>
      <c r="C36" s="515" t="s">
        <v>151</v>
      </c>
      <c r="D36" s="579" t="s">
        <v>852</v>
      </c>
      <c r="E36" s="548">
        <v>2</v>
      </c>
      <c r="F36" s="548">
        <v>1</v>
      </c>
      <c r="G36" s="548">
        <v>1</v>
      </c>
      <c r="H36" s="548">
        <v>1</v>
      </c>
      <c r="I36" s="548"/>
    </row>
    <row r="37" spans="1:17">
      <c r="A37" s="1127" t="s">
        <v>938</v>
      </c>
      <c r="B37" s="1127"/>
      <c r="C37" s="581"/>
      <c r="D37" s="545"/>
      <c r="E37" s="545"/>
      <c r="F37" s="545"/>
      <c r="G37" s="545"/>
      <c r="H37" s="545"/>
      <c r="I37" s="545"/>
    </row>
    <row r="38" spans="1:17">
      <c r="A38" s="625"/>
      <c r="B38" s="515" t="s">
        <v>408</v>
      </c>
      <c r="C38" s="515" t="s">
        <v>409</v>
      </c>
      <c r="D38" s="579" t="s">
        <v>851</v>
      </c>
      <c r="E38" s="548"/>
      <c r="F38" s="548">
        <v>-2</v>
      </c>
      <c r="G38" s="548">
        <v>2</v>
      </c>
      <c r="H38" s="548"/>
      <c r="I38" s="548"/>
    </row>
    <row r="39" spans="1:17">
      <c r="A39" s="625"/>
      <c r="B39" s="515" t="s">
        <v>154</v>
      </c>
      <c r="C39" s="515" t="s">
        <v>155</v>
      </c>
      <c r="D39" s="579" t="s">
        <v>851</v>
      </c>
      <c r="E39" s="548">
        <v>8</v>
      </c>
      <c r="F39" s="548">
        <v>5</v>
      </c>
      <c r="G39" s="548">
        <v>3</v>
      </c>
      <c r="H39" s="548">
        <v>8</v>
      </c>
      <c r="I39" s="548"/>
    </row>
    <row r="40" spans="1:17">
      <c r="A40" s="625"/>
      <c r="B40" s="515" t="s">
        <v>152</v>
      </c>
      <c r="C40" s="515" t="s">
        <v>153</v>
      </c>
      <c r="D40" s="579" t="s">
        <v>851</v>
      </c>
      <c r="E40" s="548">
        <v>1</v>
      </c>
      <c r="F40" s="548">
        <v>1</v>
      </c>
      <c r="G40" s="548"/>
      <c r="H40" s="548">
        <v>1</v>
      </c>
      <c r="I40" s="548"/>
    </row>
    <row r="41" spans="1:17">
      <c r="A41" s="603"/>
      <c r="B41" s="357"/>
      <c r="C41" s="357"/>
      <c r="D41" s="438"/>
      <c r="E41" s="358"/>
      <c r="F41" s="358"/>
      <c r="G41" s="358"/>
      <c r="H41" s="358"/>
      <c r="I41" s="358"/>
    </row>
    <row r="42" spans="1:17">
      <c r="A42" s="248"/>
      <c r="B42" s="436"/>
      <c r="C42" s="437"/>
      <c r="D42" s="389"/>
      <c r="E42" s="306"/>
      <c r="F42" s="306"/>
      <c r="G42" s="306"/>
      <c r="H42" s="306"/>
      <c r="I42" s="306"/>
    </row>
    <row r="43" spans="1:17">
      <c r="B43" s="301"/>
      <c r="C43" s="301"/>
      <c r="D43" s="351"/>
      <c r="E43" s="307"/>
      <c r="F43" s="307"/>
      <c r="H43" s="307"/>
      <c r="I43" s="307"/>
    </row>
    <row r="46" spans="1:17">
      <c r="B46" s="301"/>
      <c r="C46" s="225"/>
      <c r="D46" s="231"/>
      <c r="E46" s="231"/>
      <c r="F46" s="231"/>
      <c r="G46" s="231"/>
      <c r="H46" s="231"/>
      <c r="I46" s="231"/>
    </row>
  </sheetData>
  <mergeCells count="21">
    <mergeCell ref="A37:B37"/>
    <mergeCell ref="A32:B32"/>
    <mergeCell ref="A31:B31"/>
    <mergeCell ref="A3:B3"/>
    <mergeCell ref="A4:B4"/>
    <mergeCell ref="A5:B5"/>
    <mergeCell ref="A6:B6"/>
    <mergeCell ref="A7:B7"/>
    <mergeCell ref="A8:B8"/>
    <mergeCell ref="A9:B9"/>
    <mergeCell ref="A10:B10"/>
    <mergeCell ref="A1:I1"/>
    <mergeCell ref="A12:I12"/>
    <mergeCell ref="A15:I15"/>
    <mergeCell ref="A17:B17"/>
    <mergeCell ref="A30:B30"/>
    <mergeCell ref="A18:B18"/>
    <mergeCell ref="A19:B19"/>
    <mergeCell ref="A24:B24"/>
    <mergeCell ref="A28:I28"/>
    <mergeCell ref="A29:I29"/>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17"/>
  <sheetViews>
    <sheetView zoomScaleNormal="100" workbookViewId="0">
      <selection sqref="A1:F1"/>
    </sheetView>
  </sheetViews>
  <sheetFormatPr defaultColWidth="8.83203125" defaultRowHeight="11.25"/>
  <cols>
    <col min="1" max="1" width="3.33203125" style="243" customWidth="1"/>
    <col min="2" max="2" width="55.33203125" style="225" customWidth="1"/>
    <col min="3" max="6" width="17.83203125" style="232" customWidth="1"/>
    <col min="7" max="17" width="3.6640625" style="205" customWidth="1"/>
    <col min="18" max="16384" width="8.83203125" style="1016"/>
  </cols>
  <sheetData>
    <row r="1" spans="1:6" ht="15.75" customHeight="1">
      <c r="A1" s="1201" t="s">
        <v>1156</v>
      </c>
      <c r="B1" s="1201"/>
      <c r="C1" s="1201"/>
      <c r="D1" s="1201"/>
      <c r="E1" s="1201"/>
      <c r="F1" s="1201"/>
    </row>
    <row r="2" spans="1:6" ht="11.25" customHeight="1">
      <c r="A2" s="603"/>
      <c r="B2" s="366"/>
      <c r="C2" s="379"/>
      <c r="D2" s="379"/>
      <c r="E2" s="380"/>
      <c r="F2" s="380"/>
    </row>
    <row r="3" spans="1:6" ht="33.75" customHeight="1">
      <c r="A3" s="1146" t="s">
        <v>1220</v>
      </c>
      <c r="B3" s="1146"/>
      <c r="C3" s="1146"/>
      <c r="D3" s="1146"/>
      <c r="E3" s="1146"/>
      <c r="F3" s="1146"/>
    </row>
    <row r="4" spans="1:6">
      <c r="A4" s="345"/>
      <c r="B4" s="302"/>
      <c r="C4" s="311"/>
      <c r="D4" s="311"/>
      <c r="E4" s="304"/>
      <c r="F4" s="304"/>
    </row>
    <row r="5" spans="1:6">
      <c r="A5" s="1183" t="s">
        <v>728</v>
      </c>
      <c r="B5" s="1183"/>
      <c r="C5" s="355"/>
      <c r="D5" s="377"/>
      <c r="E5" s="737">
        <v>2016</v>
      </c>
      <c r="F5" s="320">
        <v>2015</v>
      </c>
    </row>
    <row r="6" spans="1:6">
      <c r="A6" s="1081" t="s">
        <v>1332</v>
      </c>
      <c r="B6" s="1081"/>
      <c r="C6" s="632"/>
      <c r="D6" s="633"/>
      <c r="E6" s="712">
        <v>15</v>
      </c>
      <c r="F6" s="548">
        <v>16</v>
      </c>
    </row>
    <row r="7" spans="1:6">
      <c r="A7" s="1129" t="s">
        <v>991</v>
      </c>
      <c r="B7" s="1129"/>
      <c r="C7" s="635"/>
      <c r="D7" s="635"/>
      <c r="E7" s="767"/>
      <c r="F7" s="636">
        <v>-1</v>
      </c>
    </row>
    <row r="8" spans="1:6">
      <c r="A8" s="1105" t="s">
        <v>1333</v>
      </c>
      <c r="B8" s="1105"/>
      <c r="C8" s="591"/>
      <c r="D8" s="606"/>
      <c r="E8" s="706">
        <v>15</v>
      </c>
      <c r="F8" s="584">
        <v>15</v>
      </c>
    </row>
    <row r="9" spans="1:6">
      <c r="A9" s="345"/>
      <c r="B9" s="364"/>
      <c r="C9" s="303"/>
      <c r="D9" s="303"/>
      <c r="E9" s="303"/>
      <c r="F9" s="303"/>
    </row>
    <row r="10" spans="1:6">
      <c r="A10" s="345"/>
      <c r="B10" s="364"/>
      <c r="C10" s="305"/>
      <c r="D10" s="382"/>
      <c r="E10" s="303"/>
      <c r="F10" s="303"/>
    </row>
    <row r="11" spans="1:6">
      <c r="A11" s="345"/>
      <c r="B11" s="364"/>
      <c r="C11" s="768"/>
      <c r="D11" s="769">
        <v>2016</v>
      </c>
      <c r="E11" s="639"/>
      <c r="F11" s="640">
        <v>2015</v>
      </c>
    </row>
    <row r="12" spans="1:6">
      <c r="A12" s="1114" t="s">
        <v>728</v>
      </c>
      <c r="B12" s="1114"/>
      <c r="C12" s="770" t="s">
        <v>924</v>
      </c>
      <c r="D12" s="770" t="s">
        <v>824</v>
      </c>
      <c r="E12" s="638" t="s">
        <v>924</v>
      </c>
      <c r="F12" s="638" t="s">
        <v>824</v>
      </c>
    </row>
    <row r="13" spans="1:6">
      <c r="A13" s="1127" t="s">
        <v>29</v>
      </c>
      <c r="B13" s="1127"/>
      <c r="C13" s="771"/>
      <c r="D13" s="771"/>
      <c r="E13" s="545"/>
      <c r="F13" s="634"/>
    </row>
    <row r="14" spans="1:6">
      <c r="A14" s="637"/>
      <c r="B14" s="607" t="s">
        <v>640</v>
      </c>
      <c r="C14" s="767">
        <v>15</v>
      </c>
      <c r="D14" s="767">
        <v>15</v>
      </c>
      <c r="E14" s="523">
        <v>15</v>
      </c>
      <c r="F14" s="636">
        <v>15</v>
      </c>
    </row>
    <row r="15" spans="1:6">
      <c r="A15" s="1105" t="s">
        <v>641</v>
      </c>
      <c r="B15" s="1105"/>
      <c r="C15" s="706">
        <v>15</v>
      </c>
      <c r="D15" s="706">
        <v>15</v>
      </c>
      <c r="E15" s="584">
        <v>15</v>
      </c>
      <c r="F15" s="584">
        <v>15</v>
      </c>
    </row>
    <row r="16" spans="1:6">
      <c r="A16" s="603"/>
      <c r="B16" s="308"/>
      <c r="C16" s="311"/>
      <c r="D16" s="311"/>
      <c r="E16" s="304"/>
      <c r="F16" s="303"/>
    </row>
    <row r="17" spans="1:6">
      <c r="A17" s="1147"/>
      <c r="B17" s="1147"/>
      <c r="C17" s="1147"/>
      <c r="D17" s="1147"/>
      <c r="E17" s="1147"/>
      <c r="F17" s="1147"/>
    </row>
  </sheetData>
  <mergeCells count="10">
    <mergeCell ref="A1:F1"/>
    <mergeCell ref="A3:F3"/>
    <mergeCell ref="A5:B5"/>
    <mergeCell ref="A6:B6"/>
    <mergeCell ref="A17:F17"/>
    <mergeCell ref="A12:B12"/>
    <mergeCell ref="A15:B15"/>
    <mergeCell ref="A13:B13"/>
    <mergeCell ref="A7:B7"/>
    <mergeCell ref="A8:B8"/>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Q10"/>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16"/>
  </cols>
  <sheetData>
    <row r="1" spans="1:13" ht="15.75">
      <c r="A1" s="1137" t="s">
        <v>1157</v>
      </c>
      <c r="B1" s="1162"/>
      <c r="C1" s="1162"/>
    </row>
    <row r="2" spans="1:13" ht="11.25" customHeight="1">
      <c r="A2" s="366"/>
      <c r="B2" s="383"/>
      <c r="C2" s="383"/>
    </row>
    <row r="3" spans="1:13">
      <c r="A3" s="315" t="s">
        <v>728</v>
      </c>
      <c r="B3" s="737">
        <v>2016</v>
      </c>
      <c r="C3" s="320">
        <v>2015</v>
      </c>
    </row>
    <row r="4" spans="1:13">
      <c r="A4" s="515" t="s">
        <v>642</v>
      </c>
      <c r="B4" s="712">
        <v>432</v>
      </c>
      <c r="C4" s="548">
        <v>460</v>
      </c>
    </row>
    <row r="5" spans="1:13">
      <c r="A5" s="515" t="s">
        <v>67</v>
      </c>
      <c r="B5" s="712">
        <v>532</v>
      </c>
      <c r="C5" s="548">
        <v>655</v>
      </c>
    </row>
    <row r="6" spans="1:13">
      <c r="A6" s="515" t="s">
        <v>68</v>
      </c>
      <c r="B6" s="712">
        <v>36</v>
      </c>
      <c r="C6" s="548">
        <v>41</v>
      </c>
      <c r="M6" s="239"/>
    </row>
    <row r="7" spans="1:13">
      <c r="A7" s="607" t="s">
        <v>743</v>
      </c>
      <c r="B7" s="705">
        <v>42</v>
      </c>
      <c r="C7" s="523">
        <v>44</v>
      </c>
    </row>
    <row r="8" spans="1:13">
      <c r="A8" s="586" t="s">
        <v>666</v>
      </c>
      <c r="B8" s="706">
        <v>1042</v>
      </c>
      <c r="C8" s="584">
        <v>1200</v>
      </c>
    </row>
    <row r="9" spans="1:13">
      <c r="A9" s="220"/>
      <c r="B9" s="221"/>
      <c r="C9" s="221"/>
    </row>
    <row r="10" spans="1:13" ht="22.5" customHeight="1">
      <c r="A10" s="1177" t="s">
        <v>1488</v>
      </c>
      <c r="B10" s="1177"/>
      <c r="C10" s="1177"/>
    </row>
  </sheetData>
  <mergeCells count="2">
    <mergeCell ref="A1:C1"/>
    <mergeCell ref="A10:C10"/>
  </mergeCells>
  <phoneticPr fontId="51"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48"/>
  <sheetViews>
    <sheetView zoomScaleNormal="100" workbookViewId="0">
      <selection sqref="A1:I1"/>
    </sheetView>
  </sheetViews>
  <sheetFormatPr defaultColWidth="8.83203125" defaultRowHeight="11.25"/>
  <cols>
    <col min="1" max="1" width="3.33203125" style="225" customWidth="1"/>
    <col min="2" max="2" width="45" style="225" customWidth="1"/>
    <col min="3" max="9" width="11.6640625" style="232" customWidth="1"/>
    <col min="10" max="17" width="3.6640625" style="205" customWidth="1"/>
    <col min="18" max="16384" width="8.83203125" style="1016"/>
  </cols>
  <sheetData>
    <row r="1" spans="1:9" ht="15.75">
      <c r="A1" s="1095" t="s">
        <v>1158</v>
      </c>
      <c r="B1" s="1202"/>
      <c r="C1" s="1202"/>
      <c r="D1" s="1202"/>
      <c r="E1" s="1202"/>
      <c r="F1" s="1202"/>
      <c r="G1" s="1202"/>
      <c r="H1" s="1202"/>
      <c r="I1" s="1202"/>
    </row>
    <row r="2" spans="1:9">
      <c r="A2" s="219"/>
      <c r="B2" s="220"/>
      <c r="C2" s="221"/>
      <c r="D2" s="221"/>
      <c r="E2" s="221"/>
      <c r="F2" s="221"/>
      <c r="G2" s="221"/>
      <c r="H2" s="221"/>
      <c r="I2" s="221"/>
    </row>
    <row r="3" spans="1:9">
      <c r="A3" s="1204">
        <v>2016</v>
      </c>
      <c r="B3" s="1206"/>
      <c r="C3" s="222"/>
      <c r="D3" s="222"/>
      <c r="E3" s="222"/>
      <c r="F3" s="222"/>
      <c r="G3" s="222"/>
      <c r="H3" s="222"/>
      <c r="I3" s="222"/>
    </row>
    <row r="4" spans="1:9" ht="90" customHeight="1">
      <c r="A4" s="1183" t="s">
        <v>728</v>
      </c>
      <c r="B4" s="1208"/>
      <c r="C4" s="896" t="s">
        <v>1221</v>
      </c>
      <c r="D4" s="756" t="s">
        <v>939</v>
      </c>
      <c r="E4" s="756" t="s">
        <v>940</v>
      </c>
      <c r="F4" s="756" t="s">
        <v>941</v>
      </c>
      <c r="G4" s="756" t="s">
        <v>950</v>
      </c>
      <c r="H4" s="756" t="s">
        <v>952</v>
      </c>
      <c r="I4" s="756" t="s">
        <v>953</v>
      </c>
    </row>
    <row r="5" spans="1:9" ht="11.25" customHeight="1">
      <c r="A5" s="1127" t="s">
        <v>826</v>
      </c>
      <c r="B5" s="1127"/>
      <c r="C5" s="772"/>
      <c r="D5" s="772"/>
      <c r="E5" s="772"/>
      <c r="F5" s="772"/>
      <c r="G5" s="772"/>
      <c r="H5" s="772"/>
      <c r="I5" s="772"/>
    </row>
    <row r="6" spans="1:9">
      <c r="A6" s="846"/>
      <c r="B6" s="847" t="s">
        <v>926</v>
      </c>
      <c r="C6" s="712"/>
      <c r="D6" s="712"/>
      <c r="E6" s="712"/>
      <c r="F6" s="712">
        <v>15</v>
      </c>
      <c r="G6" s="712"/>
      <c r="H6" s="712">
        <v>15</v>
      </c>
      <c r="I6" s="712">
        <v>15</v>
      </c>
    </row>
    <row r="7" spans="1:9">
      <c r="A7" s="846"/>
      <c r="B7" s="847" t="s">
        <v>354</v>
      </c>
      <c r="C7" s="712"/>
      <c r="D7" s="712"/>
      <c r="E7" s="712">
        <v>6</v>
      </c>
      <c r="F7" s="712"/>
      <c r="G7" s="712"/>
      <c r="H7" s="712">
        <v>6</v>
      </c>
      <c r="I7" s="712">
        <v>6</v>
      </c>
    </row>
    <row r="8" spans="1:9">
      <c r="A8" s="846"/>
      <c r="B8" s="847" t="s">
        <v>546</v>
      </c>
      <c r="C8" s="712"/>
      <c r="D8" s="712"/>
      <c r="E8" s="712">
        <v>6</v>
      </c>
      <c r="F8" s="712"/>
      <c r="G8" s="712"/>
      <c r="H8" s="712">
        <v>6</v>
      </c>
      <c r="I8" s="712">
        <v>6</v>
      </c>
    </row>
    <row r="9" spans="1:9" s="1043" customFormat="1">
      <c r="A9" s="1207" t="s">
        <v>827</v>
      </c>
      <c r="B9" s="1207"/>
      <c r="C9" s="1058"/>
      <c r="D9" s="1058"/>
      <c r="E9" s="1058"/>
      <c r="F9" s="1058"/>
      <c r="G9" s="1058"/>
      <c r="H9" s="1058"/>
      <c r="I9" s="1058"/>
    </row>
    <row r="10" spans="1:9">
      <c r="A10" s="846"/>
      <c r="B10" s="847" t="s">
        <v>355</v>
      </c>
      <c r="C10" s="712"/>
      <c r="D10" s="712"/>
      <c r="E10" s="712">
        <v>1220</v>
      </c>
      <c r="F10" s="712"/>
      <c r="G10" s="712"/>
      <c r="H10" s="712">
        <v>1220</v>
      </c>
      <c r="I10" s="712">
        <v>1220</v>
      </c>
    </row>
    <row r="11" spans="1:9">
      <c r="A11" s="846"/>
      <c r="B11" s="847" t="s">
        <v>53</v>
      </c>
      <c r="C11" s="712">
        <v>9</v>
      </c>
      <c r="D11" s="712"/>
      <c r="E11" s="712"/>
      <c r="F11" s="712"/>
      <c r="G11" s="712"/>
      <c r="H11" s="712">
        <v>9</v>
      </c>
      <c r="I11" s="712">
        <v>9</v>
      </c>
    </row>
    <row r="12" spans="1:9">
      <c r="A12" s="581"/>
      <c r="B12" s="581" t="s">
        <v>546</v>
      </c>
      <c r="C12" s="712"/>
      <c r="D12" s="712">
        <v>10</v>
      </c>
      <c r="E12" s="712"/>
      <c r="F12" s="712"/>
      <c r="G12" s="712"/>
      <c r="H12" s="712">
        <v>10</v>
      </c>
      <c r="I12" s="712">
        <v>10</v>
      </c>
    </row>
    <row r="13" spans="1:9">
      <c r="A13" s="614"/>
      <c r="B13" s="614" t="s">
        <v>550</v>
      </c>
      <c r="C13" s="705"/>
      <c r="D13" s="705"/>
      <c r="E13" s="705">
        <v>472</v>
      </c>
      <c r="F13" s="705"/>
      <c r="G13" s="705"/>
      <c r="H13" s="705">
        <v>472</v>
      </c>
      <c r="I13" s="705">
        <v>472</v>
      </c>
    </row>
    <row r="14" spans="1:9" ht="11.25" customHeight="1">
      <c r="A14" s="1105" t="s">
        <v>828</v>
      </c>
      <c r="B14" s="1105"/>
      <c r="C14" s="706">
        <v>9</v>
      </c>
      <c r="D14" s="706">
        <v>10</v>
      </c>
      <c r="E14" s="706">
        <v>1704</v>
      </c>
      <c r="F14" s="706">
        <v>15</v>
      </c>
      <c r="G14" s="706"/>
      <c r="H14" s="706">
        <v>1738</v>
      </c>
      <c r="I14" s="706">
        <v>1738</v>
      </c>
    </row>
    <row r="15" spans="1:9">
      <c r="A15" s="581"/>
      <c r="B15" s="581"/>
      <c r="C15" s="725"/>
      <c r="D15" s="725"/>
      <c r="E15" s="725"/>
      <c r="F15" s="725"/>
      <c r="G15" s="725"/>
      <c r="H15" s="725"/>
      <c r="I15" s="725"/>
    </row>
    <row r="16" spans="1:9">
      <c r="A16" s="1127" t="s">
        <v>110</v>
      </c>
      <c r="B16" s="1127"/>
      <c r="C16" s="772"/>
      <c r="D16" s="772"/>
      <c r="E16" s="772"/>
      <c r="F16" s="772"/>
      <c r="G16" s="772"/>
      <c r="H16" s="772"/>
      <c r="I16" s="772"/>
    </row>
    <row r="17" spans="1:9">
      <c r="A17" s="581"/>
      <c r="B17" s="515" t="s">
        <v>671</v>
      </c>
      <c r="C17" s="712"/>
      <c r="D17" s="712"/>
      <c r="E17" s="712"/>
      <c r="F17" s="712"/>
      <c r="G17" s="712">
        <v>520</v>
      </c>
      <c r="H17" s="712">
        <v>520</v>
      </c>
      <c r="I17" s="712">
        <v>531</v>
      </c>
    </row>
    <row r="18" spans="1:9">
      <c r="A18" s="1127" t="s">
        <v>111</v>
      </c>
      <c r="B18" s="1127"/>
      <c r="C18" s="772"/>
      <c r="D18" s="772"/>
      <c r="E18" s="772"/>
      <c r="F18" s="772"/>
      <c r="G18" s="772"/>
      <c r="H18" s="772"/>
      <c r="I18" s="772"/>
    </row>
    <row r="19" spans="1:9">
      <c r="A19" s="581"/>
      <c r="B19" s="515" t="s">
        <v>671</v>
      </c>
      <c r="C19" s="712"/>
      <c r="D19" s="712"/>
      <c r="E19" s="712"/>
      <c r="F19" s="712"/>
      <c r="G19" s="712">
        <v>108</v>
      </c>
      <c r="H19" s="712">
        <v>108</v>
      </c>
      <c r="I19" s="712">
        <v>108</v>
      </c>
    </row>
    <row r="20" spans="1:9">
      <c r="A20" s="581"/>
      <c r="B20" s="515" t="s">
        <v>361</v>
      </c>
      <c r="C20" s="712"/>
      <c r="D20" s="712"/>
      <c r="E20" s="712"/>
      <c r="F20" s="712"/>
      <c r="G20" s="712">
        <v>502</v>
      </c>
      <c r="H20" s="712">
        <v>502</v>
      </c>
      <c r="I20" s="712">
        <v>502</v>
      </c>
    </row>
    <row r="21" spans="1:9">
      <c r="A21" s="581"/>
      <c r="B21" s="515" t="s">
        <v>53</v>
      </c>
      <c r="C21" s="712">
        <v>31</v>
      </c>
      <c r="D21" s="712">
        <v>13</v>
      </c>
      <c r="E21" s="712"/>
      <c r="F21" s="712"/>
      <c r="G21" s="712"/>
      <c r="H21" s="712">
        <v>45</v>
      </c>
      <c r="I21" s="712">
        <v>45</v>
      </c>
    </row>
    <row r="22" spans="1:9">
      <c r="A22" s="614"/>
      <c r="B22" s="607" t="s">
        <v>715</v>
      </c>
      <c r="C22" s="705"/>
      <c r="D22" s="705"/>
      <c r="E22" s="705"/>
      <c r="F22" s="705"/>
      <c r="G22" s="705">
        <v>6</v>
      </c>
      <c r="H22" s="705">
        <v>6</v>
      </c>
      <c r="I22" s="705">
        <v>6</v>
      </c>
    </row>
    <row r="23" spans="1:9" ht="11.25" customHeight="1">
      <c r="A23" s="1105" t="s">
        <v>828</v>
      </c>
      <c r="B23" s="1203"/>
      <c r="C23" s="706">
        <v>31</v>
      </c>
      <c r="D23" s="706">
        <v>13</v>
      </c>
      <c r="E23" s="706"/>
      <c r="F23" s="706"/>
      <c r="G23" s="706">
        <v>1136</v>
      </c>
      <c r="H23" s="706">
        <v>1181</v>
      </c>
      <c r="I23" s="706">
        <v>1192</v>
      </c>
    </row>
    <row r="24" spans="1:9" ht="11.25" customHeight="1">
      <c r="A24" s="835"/>
      <c r="B24" s="326"/>
      <c r="C24" s="221"/>
      <c r="D24" s="221"/>
      <c r="E24" s="221"/>
      <c r="F24" s="221"/>
      <c r="G24" s="221"/>
      <c r="H24" s="221"/>
      <c r="I24" s="221"/>
    </row>
    <row r="25" spans="1:9">
      <c r="A25" s="219"/>
      <c r="B25" s="220"/>
      <c r="C25" s="221"/>
      <c r="D25" s="221"/>
      <c r="E25" s="221"/>
      <c r="F25" s="221"/>
      <c r="G25" s="221"/>
      <c r="H25" s="221"/>
      <c r="I25" s="221"/>
    </row>
    <row r="26" spans="1:9">
      <c r="A26" s="1204">
        <v>2015</v>
      </c>
      <c r="B26" s="1205"/>
      <c r="C26" s="222"/>
      <c r="D26" s="222"/>
      <c r="E26" s="222"/>
      <c r="F26" s="222"/>
      <c r="G26" s="222"/>
      <c r="H26" s="222"/>
      <c r="I26" s="222"/>
    </row>
    <row r="27" spans="1:9" ht="90" customHeight="1">
      <c r="A27" s="1210" t="s">
        <v>728</v>
      </c>
      <c r="B27" s="1211"/>
      <c r="C27" s="897" t="s">
        <v>1221</v>
      </c>
      <c r="D27" s="285" t="s">
        <v>939</v>
      </c>
      <c r="E27" s="285" t="s">
        <v>940</v>
      </c>
      <c r="F27" s="285" t="s">
        <v>941</v>
      </c>
      <c r="G27" s="285" t="s">
        <v>950</v>
      </c>
      <c r="H27" s="285" t="s">
        <v>952</v>
      </c>
      <c r="I27" s="285" t="s">
        <v>953</v>
      </c>
    </row>
    <row r="28" spans="1:9">
      <c r="A28" s="1209" t="s">
        <v>826</v>
      </c>
      <c r="B28" s="1209"/>
      <c r="C28" s="956"/>
      <c r="D28" s="956"/>
      <c r="E28" s="956"/>
      <c r="F28" s="956"/>
      <c r="G28" s="956"/>
      <c r="H28" s="956"/>
      <c r="I28" s="956"/>
    </row>
    <row r="29" spans="1:9">
      <c r="A29" s="581"/>
      <c r="B29" s="515" t="s">
        <v>926</v>
      </c>
      <c r="C29" s="548"/>
      <c r="D29" s="548"/>
      <c r="E29" s="548"/>
      <c r="F29" s="548">
        <v>15</v>
      </c>
      <c r="G29" s="548"/>
      <c r="H29" s="548">
        <v>15</v>
      </c>
      <c r="I29" s="548">
        <v>15</v>
      </c>
    </row>
    <row r="30" spans="1:9">
      <c r="A30" s="846"/>
      <c r="B30" s="847" t="s">
        <v>354</v>
      </c>
      <c r="C30" s="548"/>
      <c r="D30" s="548"/>
      <c r="E30" s="548">
        <v>17</v>
      </c>
      <c r="F30" s="548"/>
      <c r="G30" s="548"/>
      <c r="H30" s="548">
        <v>17</v>
      </c>
      <c r="I30" s="548">
        <v>17</v>
      </c>
    </row>
    <row r="31" spans="1:9">
      <c r="A31" s="846"/>
      <c r="B31" s="847" t="s">
        <v>546</v>
      </c>
      <c r="C31" s="548"/>
      <c r="D31" s="548"/>
      <c r="E31" s="548">
        <v>28</v>
      </c>
      <c r="F31" s="548"/>
      <c r="G31" s="548"/>
      <c r="H31" s="548">
        <v>28</v>
      </c>
      <c r="I31" s="548">
        <v>28</v>
      </c>
    </row>
    <row r="32" spans="1:9">
      <c r="A32" s="1120" t="s">
        <v>827</v>
      </c>
      <c r="B32" s="1120"/>
      <c r="C32" s="956"/>
      <c r="D32" s="956"/>
      <c r="E32" s="956"/>
      <c r="F32" s="956"/>
      <c r="G32" s="956"/>
      <c r="H32" s="956"/>
      <c r="I32" s="956"/>
    </row>
    <row r="33" spans="1:10">
      <c r="A33" s="846"/>
      <c r="B33" s="847" t="s">
        <v>355</v>
      </c>
      <c r="C33" s="548"/>
      <c r="D33" s="548"/>
      <c r="E33" s="548">
        <v>1394</v>
      </c>
      <c r="F33" s="548"/>
      <c r="G33" s="548"/>
      <c r="H33" s="548">
        <v>1394</v>
      </c>
      <c r="I33" s="548">
        <v>1394</v>
      </c>
    </row>
    <row r="34" spans="1:10">
      <c r="A34" s="581"/>
      <c r="B34" s="515" t="s">
        <v>53</v>
      </c>
      <c r="C34" s="548">
        <v>9</v>
      </c>
      <c r="D34" s="548"/>
      <c r="E34" s="548"/>
      <c r="F34" s="548"/>
      <c r="G34" s="548"/>
      <c r="H34" s="548">
        <v>9</v>
      </c>
      <c r="I34" s="548">
        <v>9</v>
      </c>
    </row>
    <row r="35" spans="1:10">
      <c r="A35" s="581"/>
      <c r="B35" s="515" t="s">
        <v>546</v>
      </c>
      <c r="C35" s="548"/>
      <c r="D35" s="548">
        <v>11</v>
      </c>
      <c r="E35" s="548"/>
      <c r="F35" s="548"/>
      <c r="G35" s="548"/>
      <c r="H35" s="548">
        <v>11</v>
      </c>
      <c r="I35" s="548">
        <v>11</v>
      </c>
    </row>
    <row r="36" spans="1:10">
      <c r="A36" s="614"/>
      <c r="B36" s="607" t="s">
        <v>550</v>
      </c>
      <c r="C36" s="523"/>
      <c r="D36" s="523"/>
      <c r="E36" s="523">
        <v>334</v>
      </c>
      <c r="F36" s="523"/>
      <c r="G36" s="523"/>
      <c r="H36" s="523">
        <v>334</v>
      </c>
      <c r="I36" s="523">
        <v>334</v>
      </c>
    </row>
    <row r="37" spans="1:10" ht="11.25" customHeight="1">
      <c r="A37" s="1132" t="s">
        <v>828</v>
      </c>
      <c r="B37" s="1087"/>
      <c r="C37" s="584">
        <v>9</v>
      </c>
      <c r="D37" s="584">
        <v>11</v>
      </c>
      <c r="E37" s="584">
        <v>1772</v>
      </c>
      <c r="F37" s="584">
        <v>15</v>
      </c>
      <c r="G37" s="584"/>
      <c r="H37" s="584">
        <v>1807</v>
      </c>
      <c r="I37" s="584">
        <v>1807</v>
      </c>
    </row>
    <row r="38" spans="1:10">
      <c r="A38" s="581"/>
      <c r="B38" s="581"/>
      <c r="C38" s="545"/>
      <c r="D38" s="545"/>
      <c r="E38" s="545"/>
      <c r="F38" s="545"/>
      <c r="G38" s="545"/>
      <c r="H38" s="545"/>
      <c r="I38" s="545"/>
    </row>
    <row r="39" spans="1:10">
      <c r="A39" s="1120" t="s">
        <v>110</v>
      </c>
      <c r="B39" s="1120"/>
      <c r="C39" s="956"/>
      <c r="D39" s="956"/>
      <c r="E39" s="956"/>
      <c r="F39" s="956"/>
      <c r="G39" s="956"/>
      <c r="H39" s="956"/>
      <c r="I39" s="956"/>
    </row>
    <row r="40" spans="1:10">
      <c r="A40" s="581"/>
      <c r="B40" s="515" t="s">
        <v>671</v>
      </c>
      <c r="C40" s="548"/>
      <c r="D40" s="548"/>
      <c r="E40" s="548"/>
      <c r="F40" s="548"/>
      <c r="G40" s="548">
        <v>492</v>
      </c>
      <c r="H40" s="548">
        <v>492</v>
      </c>
      <c r="I40" s="548">
        <v>503</v>
      </c>
    </row>
    <row r="41" spans="1:10">
      <c r="A41" s="1120" t="s">
        <v>111</v>
      </c>
      <c r="B41" s="1120"/>
      <c r="C41" s="956"/>
      <c r="D41" s="956"/>
      <c r="E41" s="956"/>
      <c r="F41" s="956"/>
      <c r="G41" s="956"/>
      <c r="H41" s="956"/>
      <c r="I41" s="956"/>
      <c r="J41" s="239"/>
    </row>
    <row r="42" spans="1:10">
      <c r="A42" s="581"/>
      <c r="B42" s="515" t="s">
        <v>671</v>
      </c>
      <c r="C42" s="548"/>
      <c r="D42" s="548"/>
      <c r="E42" s="548"/>
      <c r="F42" s="548"/>
      <c r="G42" s="548">
        <v>232</v>
      </c>
      <c r="H42" s="548">
        <v>232</v>
      </c>
      <c r="I42" s="548">
        <v>232</v>
      </c>
    </row>
    <row r="43" spans="1:10">
      <c r="A43" s="581"/>
      <c r="B43" s="515" t="s">
        <v>361</v>
      </c>
      <c r="C43" s="548"/>
      <c r="D43" s="548"/>
      <c r="E43" s="548"/>
      <c r="F43" s="548"/>
      <c r="G43" s="548">
        <v>510</v>
      </c>
      <c r="H43" s="548">
        <v>510</v>
      </c>
      <c r="I43" s="548">
        <v>510</v>
      </c>
    </row>
    <row r="44" spans="1:10">
      <c r="A44" s="581"/>
      <c r="B44" s="515" t="s">
        <v>53</v>
      </c>
      <c r="C44" s="548">
        <v>28</v>
      </c>
      <c r="D44" s="548">
        <v>4</v>
      </c>
      <c r="E44" s="548"/>
      <c r="F44" s="548"/>
      <c r="G44" s="548"/>
      <c r="H44" s="548">
        <v>32</v>
      </c>
      <c r="I44" s="548">
        <v>32</v>
      </c>
    </row>
    <row r="45" spans="1:10">
      <c r="A45" s="614"/>
      <c r="B45" s="607" t="s">
        <v>715</v>
      </c>
      <c r="C45" s="523"/>
      <c r="D45" s="523"/>
      <c r="E45" s="523"/>
      <c r="F45" s="523"/>
      <c r="G45" s="523">
        <v>2</v>
      </c>
      <c r="H45" s="523">
        <v>2</v>
      </c>
      <c r="I45" s="523">
        <v>2</v>
      </c>
    </row>
    <row r="46" spans="1:10" ht="11.25" customHeight="1">
      <c r="A46" s="1105" t="s">
        <v>828</v>
      </c>
      <c r="B46" s="1203"/>
      <c r="C46" s="584">
        <v>28</v>
      </c>
      <c r="D46" s="584">
        <v>4</v>
      </c>
      <c r="E46" s="584"/>
      <c r="F46" s="584"/>
      <c r="G46" s="584">
        <v>1236</v>
      </c>
      <c r="H46" s="584">
        <v>1268</v>
      </c>
      <c r="I46" s="584">
        <v>1279</v>
      </c>
    </row>
    <row r="47" spans="1:10">
      <c r="A47" s="219"/>
      <c r="B47" s="220"/>
      <c r="C47" s="221"/>
      <c r="D47" s="221"/>
      <c r="E47" s="221"/>
      <c r="F47" s="221"/>
      <c r="G47" s="221"/>
      <c r="H47" s="221"/>
      <c r="I47" s="221"/>
    </row>
    <row r="48" spans="1:10" ht="24" customHeight="1">
      <c r="A48" s="1192" t="s">
        <v>1177</v>
      </c>
      <c r="B48" s="1192"/>
      <c r="C48" s="1192"/>
      <c r="D48" s="1192"/>
      <c r="E48" s="1192"/>
      <c r="F48" s="1192"/>
      <c r="G48" s="1192"/>
      <c r="H48" s="1192"/>
      <c r="I48" s="1192"/>
    </row>
  </sheetData>
  <mergeCells count="18">
    <mergeCell ref="A39:B39"/>
    <mergeCell ref="A32:B32"/>
    <mergeCell ref="A28:B28"/>
    <mergeCell ref="A48:I48"/>
    <mergeCell ref="A14:B14"/>
    <mergeCell ref="A27:B27"/>
    <mergeCell ref="A46:B46"/>
    <mergeCell ref="A37:B37"/>
    <mergeCell ref="A41:B41"/>
    <mergeCell ref="A1:I1"/>
    <mergeCell ref="A23:B23"/>
    <mergeCell ref="A26:B26"/>
    <mergeCell ref="A3:B3"/>
    <mergeCell ref="A5:B5"/>
    <mergeCell ref="A9:B9"/>
    <mergeCell ref="A16:B16"/>
    <mergeCell ref="A18:B18"/>
    <mergeCell ref="A4:B4"/>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Q21"/>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16"/>
  </cols>
  <sheetData>
    <row r="1" spans="1:3" ht="15.75">
      <c r="A1" s="1095" t="s">
        <v>1159</v>
      </c>
      <c r="B1" s="1197"/>
      <c r="C1" s="1197"/>
    </row>
    <row r="2" spans="1:3">
      <c r="A2" s="205"/>
      <c r="B2" s="365"/>
      <c r="C2" s="365"/>
    </row>
    <row r="3" spans="1:3" ht="11.25" customHeight="1">
      <c r="A3" s="315" t="s">
        <v>728</v>
      </c>
      <c r="B3" s="737">
        <v>2016</v>
      </c>
      <c r="C3" s="320">
        <v>2015</v>
      </c>
    </row>
    <row r="4" spans="1:3" ht="11.25" customHeight="1">
      <c r="A4" s="515" t="s">
        <v>53</v>
      </c>
      <c r="B4" s="712">
        <v>9</v>
      </c>
      <c r="C4" s="548">
        <v>9</v>
      </c>
    </row>
    <row r="5" spans="1:3" ht="11.25" customHeight="1">
      <c r="A5" s="515" t="s">
        <v>532</v>
      </c>
      <c r="B5" s="712">
        <v>10</v>
      </c>
      <c r="C5" s="548">
        <v>11</v>
      </c>
    </row>
    <row r="6" spans="1:3" ht="11.25" customHeight="1">
      <c r="A6" s="515" t="s">
        <v>35</v>
      </c>
      <c r="B6" s="712">
        <v>10</v>
      </c>
      <c r="C6" s="548">
        <v>15</v>
      </c>
    </row>
    <row r="7" spans="1:3" ht="11.25" customHeight="1">
      <c r="A7" s="515" t="s">
        <v>345</v>
      </c>
      <c r="B7" s="712">
        <v>5</v>
      </c>
      <c r="C7" s="548">
        <v>8</v>
      </c>
    </row>
    <row r="8" spans="1:3" ht="11.25" customHeight="1">
      <c r="A8" s="515" t="s">
        <v>36</v>
      </c>
      <c r="B8" s="712">
        <v>10</v>
      </c>
      <c r="C8" s="548">
        <v>14</v>
      </c>
    </row>
    <row r="9" spans="1:3" ht="11.25" customHeight="1">
      <c r="A9" s="515" t="s">
        <v>271</v>
      </c>
      <c r="B9" s="712">
        <v>295</v>
      </c>
      <c r="C9" s="548">
        <v>172</v>
      </c>
    </row>
    <row r="10" spans="1:3" ht="11.25" customHeight="1">
      <c r="A10" s="515" t="s">
        <v>452</v>
      </c>
      <c r="B10" s="712">
        <v>47</v>
      </c>
      <c r="C10" s="548">
        <v>39</v>
      </c>
    </row>
    <row r="11" spans="1:3" ht="11.25" customHeight="1">
      <c r="A11" s="515" t="s">
        <v>89</v>
      </c>
      <c r="B11" s="712">
        <v>6</v>
      </c>
      <c r="C11" s="548">
        <v>6</v>
      </c>
    </row>
    <row r="12" spans="1:3" ht="11.25" customHeight="1">
      <c r="A12" s="515" t="s">
        <v>720</v>
      </c>
      <c r="B12" s="712">
        <v>1</v>
      </c>
      <c r="C12" s="548">
        <v>1</v>
      </c>
    </row>
    <row r="13" spans="1:3" ht="11.25" customHeight="1">
      <c r="A13" s="515" t="s">
        <v>453</v>
      </c>
      <c r="B13" s="712">
        <v>71</v>
      </c>
      <c r="C13" s="548">
        <v>76</v>
      </c>
    </row>
    <row r="14" spans="1:3" ht="11.25" customHeight="1">
      <c r="A14" s="607" t="s">
        <v>1118</v>
      </c>
      <c r="B14" s="705">
        <v>49</v>
      </c>
      <c r="C14" s="523">
        <v>73</v>
      </c>
    </row>
    <row r="15" spans="1:3" ht="11.25" customHeight="1">
      <c r="A15" s="586" t="s">
        <v>666</v>
      </c>
      <c r="B15" s="706">
        <v>512</v>
      </c>
      <c r="C15" s="584">
        <v>424</v>
      </c>
    </row>
    <row r="16" spans="1:3" ht="11.25" customHeight="1">
      <c r="A16" s="581"/>
      <c r="B16" s="712"/>
      <c r="C16" s="545"/>
    </row>
    <row r="17" spans="1:3" ht="11.25" customHeight="1">
      <c r="A17" s="556" t="s">
        <v>454</v>
      </c>
      <c r="B17" s="712">
        <v>18</v>
      </c>
      <c r="C17" s="548">
        <v>28</v>
      </c>
    </row>
    <row r="18" spans="1:3" ht="11.25" customHeight="1">
      <c r="A18" s="556" t="s">
        <v>455</v>
      </c>
      <c r="B18" s="712">
        <v>494</v>
      </c>
      <c r="C18" s="548">
        <v>396</v>
      </c>
    </row>
    <row r="20" spans="1:3" ht="22.5" customHeight="1">
      <c r="A20" s="1092" t="s">
        <v>1505</v>
      </c>
      <c r="B20" s="1092"/>
      <c r="C20" s="1092"/>
    </row>
    <row r="21" spans="1:3">
      <c r="A21" s="876"/>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9"/>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16"/>
  </cols>
  <sheetData>
    <row r="1" spans="1:3" ht="15.75" customHeight="1">
      <c r="A1" s="1095" t="s">
        <v>1160</v>
      </c>
      <c r="B1" s="1197"/>
      <c r="C1" s="1197"/>
    </row>
    <row r="2" spans="1:3" ht="11.25" customHeight="1">
      <c r="A2" s="366"/>
      <c r="B2" s="360"/>
      <c r="C2" s="360"/>
    </row>
    <row r="3" spans="1:3" ht="11.25" customHeight="1">
      <c r="A3" s="315" t="s">
        <v>728</v>
      </c>
      <c r="B3" s="737">
        <v>2016</v>
      </c>
      <c r="C3" s="320">
        <v>2015</v>
      </c>
    </row>
    <row r="4" spans="1:3" ht="11.25" customHeight="1">
      <c r="A4" s="515" t="s">
        <v>1459</v>
      </c>
      <c r="B4" s="712">
        <v>450</v>
      </c>
      <c r="C4" s="548">
        <v>311</v>
      </c>
    </row>
    <row r="5" spans="1:3" ht="11.25" customHeight="1">
      <c r="A5" s="607" t="s">
        <v>59</v>
      </c>
      <c r="B5" s="705">
        <v>22</v>
      </c>
      <c r="C5" s="523">
        <v>22</v>
      </c>
    </row>
    <row r="6" spans="1:3" ht="11.25" customHeight="1">
      <c r="A6" s="586" t="s">
        <v>666</v>
      </c>
      <c r="B6" s="706">
        <v>472</v>
      </c>
      <c r="C6" s="584">
        <v>334</v>
      </c>
    </row>
    <row r="8" spans="1:3">
      <c r="A8" s="1166" t="s">
        <v>1463</v>
      </c>
      <c r="B8" s="1166"/>
      <c r="C8" s="1166"/>
    </row>
    <row r="9" spans="1:3">
      <c r="A9" s="1015"/>
    </row>
  </sheetData>
  <mergeCells count="2">
    <mergeCell ref="A1:C1"/>
    <mergeCell ref="A8:C8"/>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7"/>
  <sheetViews>
    <sheetView zoomScaleNormal="100" workbookViewId="0">
      <selection sqref="A1:H1"/>
    </sheetView>
  </sheetViews>
  <sheetFormatPr defaultColWidth="8.83203125" defaultRowHeight="11.25"/>
  <cols>
    <col min="1" max="1" width="3.33203125" style="225" customWidth="1"/>
    <col min="2" max="2" width="46.6640625" style="225" customWidth="1"/>
    <col min="3" max="3" width="11.6640625" style="232" customWidth="1"/>
    <col min="4" max="4" width="13.33203125" style="232" customWidth="1"/>
    <col min="5" max="5" width="14" style="232" customWidth="1"/>
    <col min="6" max="7" width="12.6640625" style="232" customWidth="1"/>
    <col min="8" max="8" width="15" style="232" customWidth="1"/>
    <col min="9" max="17" width="3.6640625" style="205" customWidth="1"/>
    <col min="18" max="16384" width="8.83203125" style="1016"/>
  </cols>
  <sheetData>
    <row r="1" spans="1:8" ht="15" customHeight="1">
      <c r="A1" s="1212" t="s">
        <v>1161</v>
      </c>
      <c r="B1" s="1213"/>
      <c r="C1" s="1213"/>
      <c r="D1" s="1213"/>
      <c r="E1" s="1213"/>
      <c r="F1" s="1213"/>
      <c r="G1" s="1213"/>
      <c r="H1" s="1213"/>
    </row>
    <row r="2" spans="1:8" ht="11.25" customHeight="1">
      <c r="A2" s="384"/>
      <c r="B2" s="321"/>
      <c r="C2" s="385"/>
      <c r="D2" s="385"/>
      <c r="E2" s="385"/>
      <c r="F2" s="385"/>
      <c r="G2" s="385"/>
      <c r="H2" s="386"/>
    </row>
    <row r="3" spans="1:8" ht="12.75" customHeight="1">
      <c r="A3" s="1168" t="s">
        <v>1334</v>
      </c>
      <c r="B3" s="1168"/>
      <c r="C3" s="1168"/>
      <c r="D3" s="1168"/>
      <c r="E3" s="1168"/>
      <c r="F3" s="1168"/>
      <c r="G3" s="1168"/>
      <c r="H3" s="1168"/>
    </row>
    <row r="4" spans="1:8" ht="11.25" customHeight="1">
      <c r="A4" s="642"/>
      <c r="B4" s="296"/>
      <c r="C4" s="222"/>
      <c r="D4" s="328"/>
      <c r="E4" s="328"/>
      <c r="F4" s="328"/>
      <c r="G4" s="328"/>
      <c r="H4" s="238"/>
    </row>
    <row r="5" spans="1:8" ht="56.25" customHeight="1">
      <c r="A5" s="1210" t="s">
        <v>728</v>
      </c>
      <c r="B5" s="1211"/>
      <c r="C5" s="756" t="s">
        <v>1293</v>
      </c>
      <c r="D5" s="756" t="s">
        <v>951</v>
      </c>
      <c r="E5" s="756" t="s">
        <v>1041</v>
      </c>
      <c r="F5" s="756" t="s">
        <v>942</v>
      </c>
      <c r="G5" s="896" t="s">
        <v>1434</v>
      </c>
      <c r="H5" s="756" t="s">
        <v>1294</v>
      </c>
    </row>
    <row r="6" spans="1:8" ht="11.25" customHeight="1">
      <c r="A6" s="1130" t="s">
        <v>535</v>
      </c>
      <c r="B6" s="1127"/>
      <c r="C6" s="725"/>
      <c r="D6" s="725"/>
      <c r="E6" s="725"/>
      <c r="F6" s="725"/>
      <c r="G6" s="725"/>
      <c r="H6" s="725"/>
    </row>
    <row r="7" spans="1:8">
      <c r="A7" s="595"/>
      <c r="B7" s="594" t="s">
        <v>536</v>
      </c>
      <c r="C7" s="712">
        <v>26</v>
      </c>
      <c r="D7" s="712">
        <v>-8</v>
      </c>
      <c r="E7" s="712"/>
      <c r="F7" s="712">
        <v>1</v>
      </c>
      <c r="G7" s="712"/>
      <c r="H7" s="712">
        <v>19</v>
      </c>
    </row>
    <row r="8" spans="1:8" ht="11.25" customHeight="1">
      <c r="A8" s="595"/>
      <c r="B8" s="594" t="s">
        <v>358</v>
      </c>
      <c r="C8" s="712">
        <v>23</v>
      </c>
      <c r="D8" s="712">
        <v>-1</v>
      </c>
      <c r="E8" s="712">
        <v>3</v>
      </c>
      <c r="F8" s="712"/>
      <c r="G8" s="712"/>
      <c r="H8" s="712">
        <v>25</v>
      </c>
    </row>
    <row r="9" spans="1:8" ht="11.25" customHeight="1">
      <c r="A9" s="595"/>
      <c r="B9" s="594" t="s">
        <v>359</v>
      </c>
      <c r="C9" s="712">
        <v>32</v>
      </c>
      <c r="D9" s="712"/>
      <c r="E9" s="712"/>
      <c r="F9" s="712">
        <v>1</v>
      </c>
      <c r="G9" s="712"/>
      <c r="H9" s="712">
        <v>32</v>
      </c>
    </row>
    <row r="10" spans="1:8">
      <c r="A10" s="595"/>
      <c r="B10" s="594" t="s">
        <v>1028</v>
      </c>
      <c r="C10" s="712">
        <v>10</v>
      </c>
      <c r="D10" s="712">
        <v>-2</v>
      </c>
      <c r="E10" s="712"/>
      <c r="F10" s="712"/>
      <c r="G10" s="712"/>
      <c r="H10" s="712">
        <v>9</v>
      </c>
    </row>
    <row r="11" spans="1:8">
      <c r="A11" s="864"/>
      <c r="B11" s="612" t="s">
        <v>356</v>
      </c>
      <c r="C11" s="712">
        <v>24</v>
      </c>
      <c r="D11" s="712"/>
      <c r="E11" s="712">
        <v>-11</v>
      </c>
      <c r="F11" s="712">
        <v>1</v>
      </c>
      <c r="G11" s="712"/>
      <c r="H11" s="712">
        <v>12</v>
      </c>
    </row>
    <row r="12" spans="1:8">
      <c r="A12" s="614"/>
      <c r="B12" s="592" t="s">
        <v>850</v>
      </c>
      <c r="C12" s="705">
        <v>42</v>
      </c>
      <c r="D12" s="705">
        <v>1</v>
      </c>
      <c r="E12" s="705"/>
      <c r="F12" s="705">
        <v>1</v>
      </c>
      <c r="G12" s="705"/>
      <c r="H12" s="705">
        <v>44</v>
      </c>
    </row>
    <row r="13" spans="1:8" ht="11.25" customHeight="1">
      <c r="A13" s="1214" t="s">
        <v>666</v>
      </c>
      <c r="B13" s="1088"/>
      <c r="C13" s="705">
        <v>157</v>
      </c>
      <c r="D13" s="705">
        <v>-9</v>
      </c>
      <c r="E13" s="705">
        <v>-8</v>
      </c>
      <c r="F13" s="705">
        <v>3</v>
      </c>
      <c r="G13" s="705"/>
      <c r="H13" s="705">
        <v>141</v>
      </c>
    </row>
    <row r="14" spans="1:8" ht="11.25" customHeight="1">
      <c r="A14" s="595"/>
      <c r="B14" s="595"/>
      <c r="C14" s="725"/>
      <c r="D14" s="725"/>
      <c r="E14" s="725"/>
      <c r="F14" s="725"/>
      <c r="G14" s="725"/>
      <c r="H14" s="725"/>
    </row>
    <row r="15" spans="1:8" ht="11.25" customHeight="1">
      <c r="A15" s="1130" t="s">
        <v>763</v>
      </c>
      <c r="B15" s="1078"/>
      <c r="C15" s="725"/>
      <c r="D15" s="725"/>
      <c r="E15" s="725"/>
      <c r="F15" s="725"/>
      <c r="G15" s="725"/>
      <c r="H15" s="725"/>
    </row>
    <row r="16" spans="1:8" ht="11.25" customHeight="1">
      <c r="A16" s="595"/>
      <c r="B16" s="594" t="s">
        <v>818</v>
      </c>
      <c r="C16" s="712">
        <v>64</v>
      </c>
      <c r="D16" s="712">
        <v>-7</v>
      </c>
      <c r="E16" s="712"/>
      <c r="F16" s="712"/>
      <c r="G16" s="712">
        <v>2</v>
      </c>
      <c r="H16" s="712">
        <v>59</v>
      </c>
    </row>
    <row r="17" spans="1:17">
      <c r="A17" s="595"/>
      <c r="B17" s="594" t="s">
        <v>356</v>
      </c>
      <c r="C17" s="712">
        <v>1</v>
      </c>
      <c r="D17" s="712"/>
      <c r="E17" s="712"/>
      <c r="F17" s="712"/>
      <c r="G17" s="712"/>
      <c r="H17" s="712">
        <v>1</v>
      </c>
    </row>
    <row r="18" spans="1:17">
      <c r="A18" s="614"/>
      <c r="B18" s="592" t="s">
        <v>850</v>
      </c>
      <c r="C18" s="705">
        <v>36</v>
      </c>
      <c r="D18" s="705">
        <v>-1</v>
      </c>
      <c r="E18" s="705"/>
      <c r="F18" s="705"/>
      <c r="G18" s="705"/>
      <c r="H18" s="705">
        <v>35</v>
      </c>
    </row>
    <row r="19" spans="1:17" ht="11.25" customHeight="1">
      <c r="A19" s="1214" t="s">
        <v>666</v>
      </c>
      <c r="B19" s="1088"/>
      <c r="C19" s="705">
        <v>102</v>
      </c>
      <c r="D19" s="705">
        <v>-8</v>
      </c>
      <c r="E19" s="705"/>
      <c r="F19" s="705"/>
      <c r="G19" s="705">
        <v>2</v>
      </c>
      <c r="H19" s="705">
        <v>93</v>
      </c>
    </row>
    <row r="20" spans="1:17" ht="11.25" customHeight="1">
      <c r="A20" s="557"/>
      <c r="B20" s="595"/>
      <c r="C20" s="725"/>
      <c r="D20" s="725"/>
      <c r="E20" s="725"/>
      <c r="F20" s="725"/>
      <c r="G20" s="725"/>
      <c r="H20" s="725"/>
    </row>
    <row r="21" spans="1:17" ht="22.5" customHeight="1">
      <c r="A21" s="1130" t="s">
        <v>504</v>
      </c>
      <c r="B21" s="1078"/>
      <c r="C21" s="712">
        <v>55</v>
      </c>
      <c r="D21" s="712">
        <v>-1</v>
      </c>
      <c r="E21" s="712">
        <v>-8</v>
      </c>
      <c r="F21" s="712">
        <v>3</v>
      </c>
      <c r="G21" s="712">
        <v>-2</v>
      </c>
      <c r="H21" s="712">
        <v>48</v>
      </c>
    </row>
    <row r="22" spans="1:17" ht="11.25" customHeight="1">
      <c r="A22" s="643"/>
      <c r="B22" s="364"/>
      <c r="C22" s="306"/>
      <c r="D22" s="306"/>
      <c r="E22" s="306"/>
      <c r="F22" s="306"/>
      <c r="G22" s="306"/>
      <c r="H22" s="303"/>
    </row>
    <row r="23" spans="1:17" ht="11.25" customHeight="1">
      <c r="A23" s="643"/>
      <c r="B23" s="445"/>
      <c r="C23" s="303"/>
      <c r="D23" s="303"/>
      <c r="E23" s="303"/>
      <c r="F23" s="303"/>
      <c r="G23" s="303"/>
      <c r="H23" s="303"/>
      <c r="I23" s="959"/>
      <c r="J23" s="959"/>
      <c r="K23" s="959"/>
      <c r="L23" s="959"/>
      <c r="M23" s="959"/>
      <c r="N23" s="959"/>
      <c r="O23" s="959"/>
      <c r="P23" s="959"/>
      <c r="Q23" s="959"/>
    </row>
    <row r="24" spans="1:17" ht="34.5" customHeight="1">
      <c r="A24" s="1216" t="s">
        <v>1431</v>
      </c>
      <c r="B24" s="1216"/>
      <c r="C24" s="1216"/>
      <c r="D24" s="1216"/>
      <c r="E24" s="1216"/>
      <c r="F24" s="1216"/>
      <c r="G24" s="1216"/>
      <c r="H24" s="1216"/>
      <c r="I24" s="959"/>
      <c r="J24" s="959"/>
      <c r="K24" s="959"/>
      <c r="L24" s="959"/>
      <c r="M24" s="959"/>
      <c r="N24" s="959"/>
      <c r="O24" s="959"/>
      <c r="P24" s="959"/>
      <c r="Q24" s="959"/>
    </row>
    <row r="25" spans="1:17" ht="11.25" customHeight="1">
      <c r="A25" s="643"/>
      <c r="B25" s="445"/>
      <c r="C25" s="303"/>
      <c r="D25" s="303"/>
      <c r="E25" s="303"/>
      <c r="F25" s="303"/>
      <c r="G25" s="303"/>
      <c r="H25" s="303"/>
      <c r="I25" s="959"/>
      <c r="J25" s="959"/>
      <c r="K25" s="959"/>
      <c r="L25" s="959"/>
      <c r="M25" s="959"/>
      <c r="N25" s="959"/>
      <c r="O25" s="959"/>
      <c r="P25" s="959"/>
      <c r="Q25" s="959"/>
    </row>
    <row r="26" spans="1:17" ht="12.75" customHeight="1">
      <c r="A26" s="1215" t="s">
        <v>1289</v>
      </c>
      <c r="B26" s="1149"/>
      <c r="C26" s="1149"/>
      <c r="D26" s="1149"/>
      <c r="E26" s="1149"/>
      <c r="F26" s="1149"/>
      <c r="G26" s="1149"/>
      <c r="H26" s="1149"/>
    </row>
    <row r="27" spans="1:17" ht="11.25" customHeight="1">
      <c r="A27" s="643"/>
      <c r="B27" s="364"/>
      <c r="C27" s="328"/>
      <c r="D27" s="328"/>
      <c r="E27" s="328"/>
      <c r="F27" s="328"/>
      <c r="G27" s="328"/>
      <c r="H27" s="387"/>
    </row>
    <row r="28" spans="1:17" ht="48.75" customHeight="1">
      <c r="A28" s="1210" t="s">
        <v>728</v>
      </c>
      <c r="B28" s="1211"/>
      <c r="C28" s="897" t="s">
        <v>1335</v>
      </c>
      <c r="D28" s="285" t="s">
        <v>951</v>
      </c>
      <c r="E28" s="285" t="s">
        <v>1041</v>
      </c>
      <c r="F28" s="285" t="s">
        <v>942</v>
      </c>
      <c r="G28" s="285" t="s">
        <v>1434</v>
      </c>
      <c r="H28" s="285" t="s">
        <v>1205</v>
      </c>
    </row>
    <row r="29" spans="1:17" ht="11.25" customHeight="1">
      <c r="A29" s="1130" t="s">
        <v>535</v>
      </c>
      <c r="B29" s="1078"/>
      <c r="C29" s="545"/>
      <c r="D29" s="545"/>
      <c r="E29" s="545"/>
      <c r="F29" s="545"/>
      <c r="G29" s="545"/>
      <c r="H29" s="545"/>
    </row>
    <row r="30" spans="1:17" ht="11.25" customHeight="1">
      <c r="A30" s="612"/>
      <c r="B30" s="594" t="s">
        <v>536</v>
      </c>
      <c r="C30" s="548">
        <v>27</v>
      </c>
      <c r="D30" s="548">
        <v>-4</v>
      </c>
      <c r="E30" s="548"/>
      <c r="F30" s="548">
        <v>-1</v>
      </c>
      <c r="G30" s="548">
        <v>2</v>
      </c>
      <c r="H30" s="548">
        <v>24</v>
      </c>
    </row>
    <row r="31" spans="1:17" ht="11.25" customHeight="1">
      <c r="A31" s="612"/>
      <c r="B31" s="594" t="s">
        <v>358</v>
      </c>
      <c r="C31" s="548">
        <v>23</v>
      </c>
      <c r="D31" s="548">
        <v>-1</v>
      </c>
      <c r="E31" s="548">
        <v>-2</v>
      </c>
      <c r="F31" s="548">
        <v>1</v>
      </c>
      <c r="G31" s="548">
        <v>6</v>
      </c>
      <c r="H31" s="548">
        <v>28</v>
      </c>
    </row>
    <row r="32" spans="1:17" ht="11.25" customHeight="1">
      <c r="A32" s="612"/>
      <c r="B32" s="594" t="s">
        <v>359</v>
      </c>
      <c r="C32" s="548">
        <v>27</v>
      </c>
      <c r="D32" s="548">
        <v>-5</v>
      </c>
      <c r="E32" s="548"/>
      <c r="F32" s="548"/>
      <c r="G32" s="548">
        <v>3</v>
      </c>
      <c r="H32" s="548">
        <v>26</v>
      </c>
    </row>
    <row r="33" spans="1:8">
      <c r="A33" s="612"/>
      <c r="B33" s="594" t="s">
        <v>1028</v>
      </c>
      <c r="C33" s="548">
        <v>9</v>
      </c>
      <c r="D33" s="548"/>
      <c r="E33" s="548"/>
      <c r="F33" s="548"/>
      <c r="G33" s="548"/>
      <c r="H33" s="548">
        <v>10</v>
      </c>
    </row>
    <row r="34" spans="1:8">
      <c r="A34" s="612"/>
      <c r="B34" s="885" t="s">
        <v>356</v>
      </c>
      <c r="C34" s="548">
        <v>24</v>
      </c>
      <c r="D34" s="548"/>
      <c r="E34" s="548"/>
      <c r="F34" s="548">
        <v>-1</v>
      </c>
      <c r="G34" s="548"/>
      <c r="H34" s="548">
        <v>24</v>
      </c>
    </row>
    <row r="35" spans="1:8">
      <c r="A35" s="641"/>
      <c r="B35" s="592" t="s">
        <v>850</v>
      </c>
      <c r="C35" s="523">
        <v>35</v>
      </c>
      <c r="D35" s="523">
        <v>-3</v>
      </c>
      <c r="E35" s="523"/>
      <c r="F35" s="523">
        <v>2</v>
      </c>
      <c r="G35" s="523">
        <v>14</v>
      </c>
      <c r="H35" s="523">
        <v>46</v>
      </c>
    </row>
    <row r="36" spans="1:8">
      <c r="A36" s="1214" t="s">
        <v>666</v>
      </c>
      <c r="B36" s="1088"/>
      <c r="C36" s="523">
        <v>144</v>
      </c>
      <c r="D36" s="523">
        <v>-12</v>
      </c>
      <c r="E36" s="523">
        <v>-2</v>
      </c>
      <c r="F36" s="523">
        <v>2</v>
      </c>
      <c r="G36" s="523">
        <v>23</v>
      </c>
      <c r="H36" s="523">
        <v>157</v>
      </c>
    </row>
    <row r="37" spans="1:8" ht="11.25" customHeight="1">
      <c r="A37" s="595"/>
      <c r="B37" s="595"/>
      <c r="C37" s="545"/>
      <c r="D37" s="545"/>
      <c r="E37" s="545"/>
      <c r="F37" s="545"/>
      <c r="G37" s="545"/>
      <c r="H37" s="545"/>
    </row>
    <row r="38" spans="1:8" ht="11.25" customHeight="1">
      <c r="A38" s="1130" t="s">
        <v>763</v>
      </c>
      <c r="B38" s="1078"/>
      <c r="C38" s="545"/>
      <c r="D38" s="545"/>
      <c r="E38" s="545"/>
      <c r="F38" s="545"/>
      <c r="G38" s="545"/>
      <c r="H38" s="545"/>
    </row>
    <row r="39" spans="1:8" ht="11.25" customHeight="1">
      <c r="A39" s="612"/>
      <c r="B39" s="594" t="s">
        <v>818</v>
      </c>
      <c r="C39" s="548">
        <v>30</v>
      </c>
      <c r="D39" s="548">
        <v>-10</v>
      </c>
      <c r="E39" s="548"/>
      <c r="F39" s="548">
        <v>2</v>
      </c>
      <c r="G39" s="548">
        <v>42</v>
      </c>
      <c r="H39" s="548">
        <v>65</v>
      </c>
    </row>
    <row r="40" spans="1:8">
      <c r="A40" s="612"/>
      <c r="B40" s="594" t="s">
        <v>356</v>
      </c>
      <c r="C40" s="548">
        <v>5</v>
      </c>
      <c r="D40" s="548"/>
      <c r="E40" s="548">
        <v>1</v>
      </c>
      <c r="F40" s="548">
        <v>1</v>
      </c>
      <c r="G40" s="548"/>
      <c r="H40" s="548">
        <v>7</v>
      </c>
    </row>
    <row r="41" spans="1:8">
      <c r="A41" s="641"/>
      <c r="B41" s="592" t="s">
        <v>850</v>
      </c>
      <c r="C41" s="523">
        <v>28</v>
      </c>
      <c r="D41" s="523">
        <v>-5</v>
      </c>
      <c r="E41" s="523"/>
      <c r="F41" s="523">
        <v>2</v>
      </c>
      <c r="G41" s="523">
        <v>4</v>
      </c>
      <c r="H41" s="523">
        <v>29</v>
      </c>
    </row>
    <row r="42" spans="1:8" ht="11.25" customHeight="1">
      <c r="A42" s="1214" t="s">
        <v>666</v>
      </c>
      <c r="B42" s="1088"/>
      <c r="C42" s="523">
        <v>64</v>
      </c>
      <c r="D42" s="523">
        <v>-15</v>
      </c>
      <c r="E42" s="523">
        <v>1</v>
      </c>
      <c r="F42" s="523">
        <v>4</v>
      </c>
      <c r="G42" s="523">
        <v>46</v>
      </c>
      <c r="H42" s="523">
        <v>102</v>
      </c>
    </row>
    <row r="43" spans="1:8" ht="11.25" customHeight="1">
      <c r="A43" s="595"/>
      <c r="B43" s="595"/>
      <c r="C43" s="545"/>
      <c r="D43" s="545"/>
      <c r="E43" s="545"/>
      <c r="F43" s="545"/>
      <c r="G43" s="545"/>
      <c r="H43" s="545"/>
    </row>
    <row r="44" spans="1:8" ht="22.5" customHeight="1">
      <c r="A44" s="1130" t="s">
        <v>504</v>
      </c>
      <c r="B44" s="1078"/>
      <c r="C44" s="548">
        <v>80</v>
      </c>
      <c r="D44" s="548">
        <v>3</v>
      </c>
      <c r="E44" s="548">
        <v>-3</v>
      </c>
      <c r="F44" s="548">
        <v>-2</v>
      </c>
      <c r="G44" s="548">
        <v>-24</v>
      </c>
      <c r="H44" s="548">
        <v>55</v>
      </c>
    </row>
    <row r="45" spans="1:8" ht="11.25" customHeight="1">
      <c r="A45" s="643"/>
      <c r="B45" s="364"/>
      <c r="C45" s="303"/>
      <c r="D45" s="303"/>
      <c r="E45" s="303"/>
      <c r="F45" s="303"/>
      <c r="G45" s="303"/>
      <c r="H45" s="303"/>
    </row>
    <row r="46" spans="1:8" ht="11.25" customHeight="1">
      <c r="A46" s="314"/>
      <c r="B46" s="314"/>
      <c r="C46" s="388"/>
      <c r="D46" s="389"/>
      <c r="E46" s="388"/>
      <c r="F46" s="381"/>
      <c r="G46" s="381"/>
      <c r="H46" s="389"/>
    </row>
    <row r="47" spans="1:8" ht="11.25" customHeight="1">
      <c r="A47" s="314"/>
      <c r="B47" s="314"/>
      <c r="C47" s="388"/>
      <c r="D47" s="389"/>
      <c r="E47" s="306"/>
      <c r="F47" s="381"/>
      <c r="G47" s="381"/>
      <c r="H47" s="389"/>
    </row>
    <row r="48" spans="1:8" ht="11.25" customHeight="1">
      <c r="A48" s="314"/>
      <c r="B48" s="314"/>
      <c r="C48" s="388"/>
      <c r="D48" s="389"/>
      <c r="E48" s="388"/>
      <c r="F48" s="388"/>
      <c r="G48" s="388"/>
      <c r="H48" s="389"/>
    </row>
    <row r="49" spans="1:8" ht="15" customHeight="1">
      <c r="A49" s="314"/>
      <c r="B49" s="314"/>
      <c r="C49" s="388"/>
      <c r="D49" s="389"/>
      <c r="E49" s="388"/>
      <c r="F49" s="388"/>
      <c r="G49" s="388"/>
      <c r="H49" s="389"/>
    </row>
    <row r="50" spans="1:8" ht="15" customHeight="1">
      <c r="A50" s="390"/>
      <c r="B50" s="314"/>
      <c r="C50" s="381"/>
      <c r="D50" s="381"/>
      <c r="E50" s="388"/>
      <c r="F50" s="381"/>
      <c r="G50" s="381"/>
      <c r="H50" s="389"/>
    </row>
    <row r="51" spans="1:8" ht="15" customHeight="1">
      <c r="A51" s="390"/>
      <c r="B51" s="314"/>
      <c r="C51" s="391"/>
      <c r="D51" s="392"/>
      <c r="E51" s="392"/>
      <c r="F51" s="392"/>
      <c r="G51" s="392"/>
      <c r="H51" s="392"/>
    </row>
    <row r="52" spans="1:8" ht="15" customHeight="1">
      <c r="A52" s="393"/>
      <c r="B52" s="394"/>
      <c r="C52" s="395"/>
      <c r="D52" s="395"/>
      <c r="E52" s="396"/>
      <c r="F52" s="395"/>
      <c r="G52" s="395"/>
      <c r="H52" s="397"/>
    </row>
    <row r="53" spans="1:8">
      <c r="A53" s="228"/>
      <c r="B53" s="228"/>
      <c r="C53" s="372"/>
      <c r="D53" s="372"/>
      <c r="E53" s="372"/>
      <c r="F53" s="372"/>
      <c r="G53" s="372"/>
      <c r="H53" s="372"/>
    </row>
    <row r="54" spans="1:8">
      <c r="A54" s="228"/>
      <c r="B54" s="228"/>
      <c r="C54" s="372"/>
      <c r="D54" s="372"/>
      <c r="E54" s="372"/>
      <c r="F54" s="372"/>
      <c r="G54" s="372"/>
      <c r="H54" s="372"/>
    </row>
    <row r="55" spans="1:8">
      <c r="A55" s="228"/>
      <c r="B55" s="228"/>
      <c r="C55" s="372"/>
      <c r="D55" s="372"/>
      <c r="E55" s="372"/>
      <c r="F55" s="372"/>
      <c r="G55" s="372"/>
      <c r="H55" s="372"/>
    </row>
    <row r="56" spans="1:8">
      <c r="A56" s="228"/>
      <c r="B56" s="228"/>
      <c r="C56" s="372"/>
      <c r="D56" s="372"/>
      <c r="E56" s="372"/>
      <c r="F56" s="372"/>
      <c r="G56" s="372"/>
      <c r="H56" s="372"/>
    </row>
    <row r="57" spans="1:8">
      <c r="A57" s="228"/>
      <c r="B57" s="228"/>
      <c r="C57" s="372"/>
      <c r="D57" s="372"/>
      <c r="E57" s="372"/>
      <c r="F57" s="372"/>
      <c r="G57" s="372"/>
      <c r="H57" s="372"/>
    </row>
  </sheetData>
  <mergeCells count="16">
    <mergeCell ref="A42:B42"/>
    <mergeCell ref="A28:B28"/>
    <mergeCell ref="A44:B44"/>
    <mergeCell ref="A21:B21"/>
    <mergeCell ref="A29:B29"/>
    <mergeCell ref="A38:B38"/>
    <mergeCell ref="A26:H26"/>
    <mergeCell ref="A36:B36"/>
    <mergeCell ref="A24:H24"/>
    <mergeCell ref="A1:H1"/>
    <mergeCell ref="A15:B15"/>
    <mergeCell ref="A19:B19"/>
    <mergeCell ref="A13:B13"/>
    <mergeCell ref="A6:B6"/>
    <mergeCell ref="A5:B5"/>
    <mergeCell ref="A3:H3"/>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151"/>
  <sheetViews>
    <sheetView zoomScaleNormal="100" zoomScalePageLayoutView="110" workbookViewId="0">
      <selection sqref="A1:E1"/>
    </sheetView>
  </sheetViews>
  <sheetFormatPr defaultColWidth="8.83203125" defaultRowHeight="11.25"/>
  <cols>
    <col min="1" max="1" width="3.33203125" style="243" customWidth="1"/>
    <col min="2" max="2" width="81.6640625" style="225" customWidth="1"/>
    <col min="3" max="5" width="15" style="232" customWidth="1"/>
    <col min="6" max="17" width="3.6640625" style="205" customWidth="1"/>
    <col min="18" max="16384" width="8.83203125" style="1016"/>
  </cols>
  <sheetData>
    <row r="1" spans="1:17" ht="15.75" customHeight="1">
      <c r="A1" s="1137" t="s">
        <v>1162</v>
      </c>
      <c r="B1" s="1137"/>
      <c r="C1" s="1137"/>
      <c r="D1" s="1137"/>
      <c r="E1" s="1137"/>
    </row>
    <row r="2" spans="1:17" ht="11.25" customHeight="1">
      <c r="A2" s="1200"/>
      <c r="B2" s="1200"/>
      <c r="C2" s="1200"/>
      <c r="D2" s="1200"/>
      <c r="E2" s="1200"/>
    </row>
    <row r="3" spans="1:17" ht="11.25" customHeight="1">
      <c r="A3" s="1227" t="s">
        <v>728</v>
      </c>
      <c r="B3" s="1227"/>
      <c r="C3" s="401"/>
      <c r="D3" s="737">
        <v>2016</v>
      </c>
      <c r="E3" s="320">
        <v>2015</v>
      </c>
    </row>
    <row r="4" spans="1:17" ht="11.25" customHeight="1">
      <c r="A4" s="1078" t="s">
        <v>1336</v>
      </c>
      <c r="B4" s="1078"/>
      <c r="C4" s="1078"/>
      <c r="D4" s="712">
        <v>168</v>
      </c>
      <c r="E4" s="548">
        <v>161</v>
      </c>
    </row>
    <row r="5" spans="1:17" ht="11.25" customHeight="1">
      <c r="A5" s="1078" t="s">
        <v>1337</v>
      </c>
      <c r="B5" s="1078"/>
      <c r="C5" s="576"/>
      <c r="D5" s="712">
        <v>10</v>
      </c>
      <c r="E5" s="548">
        <v>8</v>
      </c>
    </row>
    <row r="6" spans="1:17" ht="11.25" customHeight="1">
      <c r="A6" s="1217"/>
      <c r="B6" s="1217"/>
      <c r="C6" s="1217"/>
      <c r="D6" s="1217"/>
      <c r="E6" s="1217"/>
    </row>
    <row r="7" spans="1:17" ht="79.5" customHeight="1">
      <c r="A7" s="1142" t="s">
        <v>1506</v>
      </c>
      <c r="B7" s="1142"/>
      <c r="C7" s="1142"/>
      <c r="D7" s="1142"/>
      <c r="E7" s="1142"/>
      <c r="L7" s="239"/>
    </row>
    <row r="8" spans="1:17" ht="11.25" customHeight="1">
      <c r="A8" s="1222"/>
      <c r="B8" s="1222"/>
      <c r="C8" s="1222"/>
      <c r="D8" s="1222"/>
      <c r="E8" s="1222"/>
    </row>
    <row r="9" spans="1:17" ht="11.25" customHeight="1">
      <c r="A9" s="1228" t="s">
        <v>1202</v>
      </c>
      <c r="B9" s="1228"/>
      <c r="C9" s="1228"/>
      <c r="D9" s="1228"/>
      <c r="E9" s="1228"/>
    </row>
    <row r="10" spans="1:17" ht="127.5" customHeight="1">
      <c r="A10" s="1142" t="s">
        <v>1423</v>
      </c>
      <c r="B10" s="1142"/>
      <c r="C10" s="1142"/>
      <c r="D10" s="1142"/>
      <c r="E10" s="1142"/>
    </row>
    <row r="11" spans="1:17" ht="11.25" customHeight="1">
      <c r="A11" s="952"/>
      <c r="B11" s="952"/>
      <c r="C11" s="952"/>
      <c r="D11" s="952"/>
      <c r="E11" s="952"/>
      <c r="F11" s="959"/>
      <c r="G11" s="959"/>
      <c r="H11" s="959"/>
      <c r="I11" s="959"/>
      <c r="J11" s="959"/>
      <c r="K11" s="959"/>
      <c r="L11" s="959"/>
      <c r="M11" s="959"/>
      <c r="N11" s="959"/>
      <c r="O11" s="959"/>
      <c r="P11" s="959"/>
      <c r="Q11" s="959"/>
    </row>
    <row r="12" spans="1:17" ht="11.25" customHeight="1">
      <c r="A12" s="1229" t="s">
        <v>1338</v>
      </c>
      <c r="B12" s="1229"/>
      <c r="C12" s="1229"/>
      <c r="D12" s="1229"/>
      <c r="E12" s="1229"/>
      <c r="F12" s="959"/>
      <c r="G12" s="959"/>
      <c r="H12" s="959"/>
      <c r="I12" s="959"/>
      <c r="J12" s="959"/>
      <c r="K12" s="959"/>
      <c r="L12" s="959"/>
      <c r="M12" s="959"/>
      <c r="N12" s="959"/>
      <c r="O12" s="959"/>
      <c r="P12" s="959"/>
      <c r="Q12" s="959"/>
    </row>
    <row r="13" spans="1:17" ht="114" customHeight="1">
      <c r="A13" s="1142" t="s">
        <v>1424</v>
      </c>
      <c r="B13" s="1142"/>
      <c r="C13" s="1142"/>
      <c r="D13" s="1142"/>
      <c r="E13" s="1142"/>
      <c r="F13" s="959"/>
      <c r="G13" s="959"/>
      <c r="H13" s="959"/>
      <c r="I13" s="959"/>
      <c r="J13" s="959"/>
      <c r="K13" s="959"/>
      <c r="L13" s="959"/>
      <c r="M13" s="959"/>
      <c r="N13" s="959"/>
      <c r="O13" s="959"/>
      <c r="P13" s="959"/>
      <c r="Q13" s="959"/>
    </row>
    <row r="14" spans="1:17" ht="11.25" customHeight="1">
      <c r="A14" s="952"/>
      <c r="B14" s="952"/>
      <c r="C14" s="952"/>
      <c r="D14" s="952"/>
      <c r="E14" s="952"/>
      <c r="F14" s="959"/>
      <c r="G14" s="959"/>
      <c r="H14" s="959"/>
      <c r="I14" s="959"/>
      <c r="J14" s="959"/>
      <c r="K14" s="959"/>
      <c r="L14" s="959"/>
      <c r="M14" s="959"/>
      <c r="N14" s="959"/>
      <c r="O14" s="959"/>
      <c r="P14" s="959"/>
      <c r="Q14" s="959"/>
    </row>
    <row r="15" spans="1:17" ht="11.25" customHeight="1">
      <c r="A15" s="1227" t="s">
        <v>728</v>
      </c>
      <c r="B15" s="1227"/>
      <c r="C15" s="401"/>
      <c r="D15" s="737">
        <v>2016</v>
      </c>
      <c r="E15" s="320">
        <v>2015</v>
      </c>
    </row>
    <row r="16" spans="1:17" ht="11.25" customHeight="1">
      <c r="A16" s="1078" t="s">
        <v>1081</v>
      </c>
      <c r="B16" s="1078"/>
      <c r="C16" s="576"/>
      <c r="D16" s="773">
        <v>119</v>
      </c>
      <c r="E16" s="644">
        <v>114</v>
      </c>
    </row>
    <row r="17" spans="1:17" ht="11.25" customHeight="1">
      <c r="A17" s="1078" t="s">
        <v>1082</v>
      </c>
      <c r="B17" s="1078"/>
      <c r="C17" s="576"/>
      <c r="D17" s="712">
        <v>206</v>
      </c>
      <c r="E17" s="548">
        <v>200</v>
      </c>
    </row>
    <row r="18" spans="1:17" ht="11.25" customHeight="1">
      <c r="A18" s="1088" t="s">
        <v>107</v>
      </c>
      <c r="B18" s="1088"/>
      <c r="C18" s="652"/>
      <c r="D18" s="705">
        <v>-156</v>
      </c>
      <c r="E18" s="523">
        <v>-152</v>
      </c>
    </row>
    <row r="19" spans="1:17" ht="11.25" customHeight="1">
      <c r="A19" s="1132" t="s">
        <v>1222</v>
      </c>
      <c r="B19" s="1132"/>
      <c r="C19" s="651"/>
      <c r="D19" s="706">
        <v>168</v>
      </c>
      <c r="E19" s="584">
        <v>161</v>
      </c>
    </row>
    <row r="20" spans="1:17" ht="11.25" customHeight="1">
      <c r="A20" s="1219"/>
      <c r="B20" s="1219"/>
      <c r="C20" s="1219"/>
      <c r="D20" s="1219"/>
      <c r="E20" s="1219"/>
    </row>
    <row r="21" spans="1:17" ht="44.25" customHeight="1">
      <c r="A21" s="1227" t="s">
        <v>880</v>
      </c>
      <c r="B21" s="1227"/>
      <c r="C21" s="401"/>
      <c r="D21" s="735" t="s">
        <v>1083</v>
      </c>
      <c r="E21" s="735" t="s">
        <v>107</v>
      </c>
    </row>
    <row r="22" spans="1:17" ht="11.25" customHeight="1">
      <c r="A22" s="1078" t="s">
        <v>848</v>
      </c>
      <c r="B22" s="1078"/>
      <c r="C22" s="576"/>
      <c r="D22" s="712">
        <v>31</v>
      </c>
      <c r="E22" s="712">
        <v>52</v>
      </c>
    </row>
    <row r="23" spans="1:17" ht="11.25" customHeight="1">
      <c r="A23" s="1078" t="s">
        <v>223</v>
      </c>
      <c r="B23" s="1078"/>
      <c r="C23" s="576"/>
      <c r="D23" s="712">
        <v>22</v>
      </c>
      <c r="E23" s="712">
        <v>4</v>
      </c>
      <c r="F23" s="959"/>
      <c r="G23" s="959"/>
      <c r="H23" s="959"/>
      <c r="I23" s="959"/>
      <c r="J23" s="959"/>
      <c r="K23" s="959"/>
      <c r="L23" s="959"/>
      <c r="M23" s="959"/>
      <c r="N23" s="959"/>
      <c r="O23" s="959"/>
      <c r="P23" s="959"/>
      <c r="Q23" s="959"/>
    </row>
    <row r="24" spans="1:17" ht="11.25" customHeight="1">
      <c r="A24" s="1078" t="s">
        <v>912</v>
      </c>
      <c r="B24" s="1078"/>
      <c r="C24" s="576"/>
      <c r="D24" s="712">
        <v>38</v>
      </c>
      <c r="E24" s="712">
        <v>34</v>
      </c>
    </row>
    <row r="25" spans="1:17" ht="11.25" customHeight="1">
      <c r="A25" s="1129" t="s">
        <v>604</v>
      </c>
      <c r="B25" s="1129"/>
      <c r="C25" s="522"/>
      <c r="D25" s="705">
        <v>8</v>
      </c>
      <c r="E25" s="705">
        <v>10</v>
      </c>
    </row>
    <row r="26" spans="1:17" ht="11.25" customHeight="1">
      <c r="A26" s="1130" t="s">
        <v>666</v>
      </c>
      <c r="B26" s="1130"/>
      <c r="C26" s="576"/>
      <c r="D26" s="712">
        <v>100</v>
      </c>
      <c r="E26" s="712">
        <v>100</v>
      </c>
    </row>
    <row r="27" spans="1:17" ht="11.25" customHeight="1">
      <c r="A27" s="1200"/>
      <c r="B27" s="1200"/>
      <c r="C27" s="1200"/>
      <c r="D27" s="1200"/>
      <c r="E27" s="1200"/>
    </row>
    <row r="28" spans="1:17" ht="44.25" customHeight="1">
      <c r="A28" s="1225" t="s">
        <v>728</v>
      </c>
      <c r="B28" s="1225"/>
      <c r="C28" s="650" t="s">
        <v>1091</v>
      </c>
      <c r="D28" s="650" t="s">
        <v>107</v>
      </c>
      <c r="E28" s="650" t="s">
        <v>1092</v>
      </c>
      <c r="F28" s="400"/>
      <c r="G28" s="400"/>
      <c r="H28" s="400"/>
      <c r="I28" s="400"/>
      <c r="J28" s="400"/>
      <c r="K28" s="400"/>
      <c r="L28" s="400"/>
      <c r="M28" s="400"/>
      <c r="N28" s="400"/>
      <c r="O28" s="400"/>
      <c r="P28" s="400"/>
      <c r="Q28" s="400"/>
    </row>
    <row r="29" spans="1:17" ht="11.25" customHeight="1">
      <c r="A29" s="1226" t="s">
        <v>1339</v>
      </c>
      <c r="B29" s="1226"/>
      <c r="C29" s="617">
        <v>236</v>
      </c>
      <c r="D29" s="548">
        <v>-136</v>
      </c>
      <c r="E29" s="548">
        <v>100</v>
      </c>
    </row>
    <row r="30" spans="1:17" ht="11.25" customHeight="1">
      <c r="A30" s="1078" t="s">
        <v>821</v>
      </c>
      <c r="B30" s="1078"/>
      <c r="C30" s="617">
        <v>9</v>
      </c>
      <c r="D30" s="548">
        <v>-5</v>
      </c>
      <c r="E30" s="548">
        <v>4</v>
      </c>
    </row>
    <row r="31" spans="1:17" ht="11.25" customHeight="1">
      <c r="A31" s="1078" t="s">
        <v>878</v>
      </c>
      <c r="B31" s="1078"/>
      <c r="C31" s="617">
        <v>75</v>
      </c>
      <c r="D31" s="548">
        <v>-10</v>
      </c>
      <c r="E31" s="548">
        <v>65</v>
      </c>
    </row>
    <row r="32" spans="1:17" ht="11.25" customHeight="1">
      <c r="A32" s="1130" t="s">
        <v>1120</v>
      </c>
      <c r="B32" s="1130"/>
      <c r="C32" s="617"/>
      <c r="D32" s="548"/>
      <c r="E32" s="548"/>
    </row>
    <row r="33" spans="1:17" ht="11.25" customHeight="1">
      <c r="A33" s="1039"/>
      <c r="B33" s="1029" t="s">
        <v>1084</v>
      </c>
      <c r="C33" s="617">
        <v>11</v>
      </c>
      <c r="D33" s="548"/>
      <c r="E33" s="548">
        <v>11</v>
      </c>
    </row>
    <row r="34" spans="1:17" ht="11.25" customHeight="1">
      <c r="A34" s="1039"/>
      <c r="B34" s="1029" t="s">
        <v>1123</v>
      </c>
      <c r="C34" s="617">
        <v>-3</v>
      </c>
      <c r="D34" s="548">
        <v>3</v>
      </c>
      <c r="E34" s="548"/>
    </row>
    <row r="35" spans="1:17" ht="11.25" customHeight="1">
      <c r="A35" s="546"/>
      <c r="B35" s="1034" t="s">
        <v>1121</v>
      </c>
      <c r="C35" s="644">
        <v>6</v>
      </c>
      <c r="D35" s="644">
        <v>-3</v>
      </c>
      <c r="E35" s="644">
        <v>3</v>
      </c>
    </row>
    <row r="36" spans="1:17" ht="11.25" customHeight="1">
      <c r="A36" s="1130" t="s">
        <v>1122</v>
      </c>
      <c r="B36" s="1130"/>
      <c r="C36" s="617"/>
      <c r="D36" s="548"/>
      <c r="E36" s="548"/>
    </row>
    <row r="37" spans="1:17" ht="11.25" customHeight="1">
      <c r="A37" s="1033"/>
      <c r="B37" s="1029" t="s">
        <v>1085</v>
      </c>
      <c r="C37" s="617"/>
      <c r="D37" s="548">
        <v>-8</v>
      </c>
      <c r="E37" s="548">
        <v>-8</v>
      </c>
    </row>
    <row r="38" spans="1:17" ht="11.25" customHeight="1">
      <c r="A38" s="1033"/>
      <c r="B38" s="1029" t="s">
        <v>1507</v>
      </c>
      <c r="C38" s="617">
        <v>-1</v>
      </c>
      <c r="D38" s="548"/>
      <c r="E38" s="548">
        <v>-1</v>
      </c>
      <c r="F38" s="959"/>
      <c r="G38" s="959"/>
      <c r="H38" s="959"/>
      <c r="I38" s="959"/>
      <c r="J38" s="959"/>
      <c r="K38" s="959"/>
      <c r="L38" s="959"/>
      <c r="M38" s="959"/>
      <c r="N38" s="959"/>
      <c r="O38" s="959"/>
      <c r="P38" s="959"/>
      <c r="Q38" s="959"/>
    </row>
    <row r="39" spans="1:17" ht="11.25" customHeight="1">
      <c r="A39" s="1039"/>
      <c r="B39" s="1029" t="s">
        <v>1087</v>
      </c>
      <c r="C39" s="617">
        <v>1</v>
      </c>
      <c r="D39" s="548"/>
      <c r="E39" s="548">
        <v>1</v>
      </c>
    </row>
    <row r="40" spans="1:17" ht="11.25" customHeight="1">
      <c r="A40" s="1078" t="s">
        <v>1088</v>
      </c>
      <c r="B40" s="1078"/>
      <c r="C40" s="617">
        <v>1</v>
      </c>
      <c r="D40" s="548">
        <v>-1</v>
      </c>
      <c r="E40" s="548"/>
    </row>
    <row r="41" spans="1:17" ht="11.25" customHeight="1">
      <c r="A41" s="1078" t="s">
        <v>1089</v>
      </c>
      <c r="B41" s="1078"/>
      <c r="C41" s="617"/>
      <c r="D41" s="548">
        <v>-9</v>
      </c>
      <c r="E41" s="548">
        <v>-9</v>
      </c>
    </row>
    <row r="42" spans="1:17" ht="11.25" customHeight="1">
      <c r="A42" s="1088" t="s">
        <v>1090</v>
      </c>
      <c r="B42" s="1088"/>
      <c r="C42" s="605">
        <v>-24</v>
      </c>
      <c r="D42" s="523">
        <v>17</v>
      </c>
      <c r="E42" s="523">
        <v>-7</v>
      </c>
    </row>
    <row r="43" spans="1:17" ht="11.25" customHeight="1">
      <c r="A43" s="1127" t="s">
        <v>1340</v>
      </c>
      <c r="B43" s="1127"/>
      <c r="C43" s="632">
        <v>313</v>
      </c>
      <c r="D43" s="632">
        <v>-152</v>
      </c>
      <c r="E43" s="632">
        <v>161</v>
      </c>
    </row>
    <row r="44" spans="1:17" ht="11.25" customHeight="1">
      <c r="A44" s="537"/>
      <c r="B44" s="576"/>
      <c r="C44" s="617"/>
      <c r="D44" s="548"/>
      <c r="E44" s="617"/>
    </row>
    <row r="45" spans="1:17" ht="11.25" customHeight="1">
      <c r="A45" s="1127" t="s">
        <v>1341</v>
      </c>
      <c r="B45" s="1127"/>
      <c r="C45" s="712">
        <v>313</v>
      </c>
      <c r="D45" s="712">
        <v>-152</v>
      </c>
      <c r="E45" s="712">
        <v>161</v>
      </c>
    </row>
    <row r="46" spans="1:17" ht="11.25" customHeight="1">
      <c r="A46" s="1218" t="s">
        <v>821</v>
      </c>
      <c r="B46" s="1218"/>
      <c r="C46" s="753">
        <v>-4</v>
      </c>
      <c r="D46" s="712">
        <v>2</v>
      </c>
      <c r="E46" s="712">
        <v>-2</v>
      </c>
    </row>
    <row r="47" spans="1:17" ht="11.25" customHeight="1">
      <c r="A47" s="1130" t="s">
        <v>1120</v>
      </c>
      <c r="B47" s="1130"/>
      <c r="C47" s="753"/>
      <c r="D47" s="712"/>
      <c r="E47" s="712"/>
    </row>
    <row r="48" spans="1:17" ht="11.25" customHeight="1">
      <c r="A48" s="1030"/>
      <c r="B48" s="1029" t="s">
        <v>1084</v>
      </c>
      <c r="C48" s="753">
        <v>9</v>
      </c>
      <c r="D48" s="712"/>
      <c r="E48" s="712">
        <v>10</v>
      </c>
    </row>
    <row r="49" spans="1:5" ht="11.25" customHeight="1">
      <c r="A49" s="1030"/>
      <c r="B49" s="1029" t="s">
        <v>1123</v>
      </c>
      <c r="C49" s="753">
        <v>-1</v>
      </c>
      <c r="D49" s="712">
        <v>1</v>
      </c>
      <c r="E49" s="712"/>
    </row>
    <row r="50" spans="1:5" ht="11.25" customHeight="1">
      <c r="A50" s="1030"/>
      <c r="B50" s="1029" t="s">
        <v>1121</v>
      </c>
      <c r="C50" s="753">
        <v>6</v>
      </c>
      <c r="D50" s="712">
        <v>-2</v>
      </c>
      <c r="E50" s="712">
        <v>3</v>
      </c>
    </row>
    <row r="51" spans="1:5" ht="11.25" customHeight="1">
      <c r="A51" s="1127" t="s">
        <v>1122</v>
      </c>
      <c r="B51" s="1127"/>
      <c r="C51" s="712"/>
      <c r="D51" s="712"/>
      <c r="E51" s="712"/>
    </row>
    <row r="52" spans="1:5" ht="11.25" customHeight="1">
      <c r="A52" s="625"/>
      <c r="B52" s="1029" t="s">
        <v>1085</v>
      </c>
      <c r="C52" s="753"/>
      <c r="D52" s="712">
        <v>-10</v>
      </c>
      <c r="E52" s="712">
        <v>-10</v>
      </c>
    </row>
    <row r="53" spans="1:5" ht="11.25" customHeight="1">
      <c r="A53" s="625"/>
      <c r="B53" s="1032" t="s">
        <v>1086</v>
      </c>
      <c r="C53" s="753">
        <v>-1</v>
      </c>
      <c r="D53" s="712"/>
      <c r="E53" s="712">
        <v>-1</v>
      </c>
    </row>
    <row r="54" spans="1:5" ht="11.25" customHeight="1">
      <c r="A54" s="625"/>
      <c r="B54" s="1032" t="s">
        <v>1087</v>
      </c>
      <c r="C54" s="712">
        <v>24</v>
      </c>
      <c r="D54" s="712"/>
      <c r="E54" s="712">
        <v>24</v>
      </c>
    </row>
    <row r="55" spans="1:5" ht="11.25" customHeight="1">
      <c r="A55" s="1128" t="s">
        <v>1088</v>
      </c>
      <c r="B55" s="1128"/>
      <c r="C55" s="712">
        <v>1</v>
      </c>
      <c r="D55" s="712">
        <v>-1</v>
      </c>
      <c r="E55" s="712"/>
    </row>
    <row r="56" spans="1:5" ht="11.25" customHeight="1">
      <c r="A56" s="1078" t="s">
        <v>1089</v>
      </c>
      <c r="B56" s="1078"/>
      <c r="C56" s="712"/>
      <c r="D56" s="712">
        <v>-10</v>
      </c>
      <c r="E56" s="712">
        <v>-10</v>
      </c>
    </row>
    <row r="57" spans="1:5" ht="11.25" customHeight="1">
      <c r="A57" s="1129" t="s">
        <v>1090</v>
      </c>
      <c r="B57" s="1129"/>
      <c r="C57" s="705">
        <v>-24</v>
      </c>
      <c r="D57" s="705">
        <v>16</v>
      </c>
      <c r="E57" s="705">
        <v>-8</v>
      </c>
    </row>
    <row r="58" spans="1:5" ht="11.25" customHeight="1">
      <c r="A58" s="1105" t="s">
        <v>1342</v>
      </c>
      <c r="B58" s="1105"/>
      <c r="C58" s="706">
        <v>323</v>
      </c>
      <c r="D58" s="706">
        <v>-156</v>
      </c>
      <c r="E58" s="706">
        <v>168</v>
      </c>
    </row>
    <row r="59" spans="1:5" ht="11.25" customHeight="1">
      <c r="A59" s="1219"/>
      <c r="B59" s="1219"/>
      <c r="C59" s="1219"/>
      <c r="D59" s="1219"/>
      <c r="E59" s="1219"/>
    </row>
    <row r="60" spans="1:5" ht="11.25" customHeight="1">
      <c r="A60" s="1215" t="s">
        <v>1093</v>
      </c>
      <c r="B60" s="1215"/>
      <c r="C60" s="1215"/>
      <c r="D60" s="1215"/>
      <c r="E60" s="1215"/>
    </row>
    <row r="61" spans="1:5" ht="11.25" customHeight="1">
      <c r="A61" s="648" t="s">
        <v>880</v>
      </c>
      <c r="B61" s="648"/>
      <c r="C61" s="649"/>
      <c r="D61" s="751">
        <v>2016</v>
      </c>
      <c r="E61" s="610">
        <v>2015</v>
      </c>
    </row>
    <row r="62" spans="1:5" ht="11.25" customHeight="1">
      <c r="A62" s="1128" t="s">
        <v>1343</v>
      </c>
      <c r="B62" s="1128"/>
      <c r="C62" s="545"/>
      <c r="D62" s="712">
        <v>23</v>
      </c>
      <c r="E62" s="548">
        <v>26</v>
      </c>
    </row>
    <row r="63" spans="1:5" ht="11.25" customHeight="1">
      <c r="A63" s="1128" t="s">
        <v>1344</v>
      </c>
      <c r="B63" s="1128"/>
      <c r="C63" s="545"/>
      <c r="D63" s="712">
        <v>31</v>
      </c>
      <c r="E63" s="548">
        <v>32</v>
      </c>
    </row>
    <row r="64" spans="1:5" ht="11.25" customHeight="1">
      <c r="A64" s="1128" t="s">
        <v>1345</v>
      </c>
      <c r="B64" s="1128"/>
      <c r="C64" s="545"/>
      <c r="D64" s="712">
        <v>15</v>
      </c>
      <c r="E64" s="548">
        <v>14</v>
      </c>
    </row>
    <row r="65" spans="1:5" ht="11.25" customHeight="1">
      <c r="A65" s="1128" t="s">
        <v>1346</v>
      </c>
      <c r="B65" s="1128"/>
      <c r="C65" s="545"/>
      <c r="D65" s="712">
        <v>30</v>
      </c>
      <c r="E65" s="548">
        <v>28</v>
      </c>
    </row>
    <row r="66" spans="1:5" ht="11.25" customHeight="1">
      <c r="A66" s="1217"/>
      <c r="B66" s="1217"/>
      <c r="C66" s="1217"/>
      <c r="D66" s="1217"/>
      <c r="E66" s="1217"/>
    </row>
    <row r="67" spans="1:5" ht="11.25" customHeight="1">
      <c r="A67" s="1215" t="s">
        <v>1347</v>
      </c>
      <c r="B67" s="1215"/>
      <c r="C67" s="1215"/>
      <c r="D67" s="1215"/>
      <c r="E67" s="1215"/>
    </row>
    <row r="68" spans="1:5" ht="11.25" customHeight="1">
      <c r="A68" s="645" t="s">
        <v>880</v>
      </c>
      <c r="B68" s="648"/>
      <c r="C68" s="649"/>
      <c r="D68" s="751">
        <v>2016</v>
      </c>
      <c r="E68" s="610">
        <v>2015</v>
      </c>
    </row>
    <row r="69" spans="1:5" ht="11.25" customHeight="1">
      <c r="A69" s="1218" t="s">
        <v>1096</v>
      </c>
      <c r="B69" s="1218"/>
      <c r="C69" s="546"/>
      <c r="D69" s="774">
        <v>1.51</v>
      </c>
      <c r="E69" s="623">
        <v>2.06</v>
      </c>
    </row>
    <row r="70" spans="1:5" ht="11.25" customHeight="1">
      <c r="A70" s="1128" t="s">
        <v>1097</v>
      </c>
      <c r="B70" s="1128"/>
      <c r="C70" s="625"/>
      <c r="D70" s="774">
        <v>2.0499999999999998</v>
      </c>
      <c r="E70" s="623">
        <v>2.23</v>
      </c>
    </row>
    <row r="71" spans="1:5" ht="11.25" customHeight="1">
      <c r="A71" s="1128" t="s">
        <v>1098</v>
      </c>
      <c r="B71" s="1128"/>
      <c r="C71" s="625"/>
      <c r="D71" s="774">
        <v>1.17</v>
      </c>
      <c r="E71" s="623">
        <v>1.1399999999999999</v>
      </c>
    </row>
    <row r="72" spans="1:5" ht="11.25" customHeight="1">
      <c r="A72" s="1217"/>
      <c r="B72" s="1217"/>
      <c r="C72" s="1217"/>
      <c r="D72" s="1217"/>
      <c r="E72" s="1217"/>
    </row>
    <row r="73" spans="1:5" ht="22.5" customHeight="1">
      <c r="A73" s="1145" t="s">
        <v>1508</v>
      </c>
      <c r="B73" s="1145"/>
      <c r="C73" s="1145"/>
      <c r="D73" s="1145"/>
      <c r="E73" s="1145"/>
    </row>
    <row r="74" spans="1:5" ht="10.5" customHeight="1">
      <c r="A74" s="1222"/>
      <c r="B74" s="1222"/>
      <c r="C74" s="1222"/>
      <c r="D74" s="1222"/>
      <c r="E74" s="1222"/>
    </row>
    <row r="75" spans="1:5" ht="23.25" customHeight="1">
      <c r="A75" s="1142" t="s">
        <v>1105</v>
      </c>
      <c r="B75" s="1142"/>
      <c r="C75" s="1142"/>
      <c r="D75" s="1142"/>
      <c r="E75" s="1142"/>
    </row>
    <row r="76" spans="1:5">
      <c r="A76" s="1142"/>
      <c r="B76" s="1142"/>
      <c r="C76" s="1142"/>
      <c r="D76" s="1142"/>
      <c r="E76" s="1142"/>
    </row>
    <row r="77" spans="1:5" ht="11.25" customHeight="1">
      <c r="A77" s="648"/>
      <c r="B77" s="648"/>
      <c r="C77" s="649"/>
      <c r="D77" s="751">
        <v>2016</v>
      </c>
      <c r="E77" s="610">
        <v>2015</v>
      </c>
    </row>
    <row r="78" spans="1:5" ht="11.25" customHeight="1">
      <c r="A78" s="1220" t="s">
        <v>1223</v>
      </c>
      <c r="B78" s="1220"/>
      <c r="C78" s="882"/>
      <c r="D78" s="774"/>
      <c r="E78" s="623"/>
    </row>
    <row r="79" spans="1:5" ht="11.25" customHeight="1">
      <c r="A79" s="881"/>
      <c r="B79" s="1128" t="s">
        <v>1094</v>
      </c>
      <c r="C79" s="1128"/>
      <c r="D79" s="796">
        <v>17.2</v>
      </c>
      <c r="E79" s="673">
        <v>17.7</v>
      </c>
    </row>
    <row r="80" spans="1:5" ht="11.25" customHeight="1">
      <c r="A80" s="881"/>
      <c r="B80" s="1128" t="s">
        <v>1095</v>
      </c>
      <c r="C80" s="1128"/>
      <c r="D80" s="796">
        <v>19.399999999999999</v>
      </c>
      <c r="E80" s="673">
        <v>19.600000000000001</v>
      </c>
    </row>
    <row r="81" spans="1:5" ht="11.25" customHeight="1">
      <c r="A81" s="1221" t="s">
        <v>1224</v>
      </c>
      <c r="B81" s="1221"/>
      <c r="C81" s="882"/>
      <c r="D81" s="796"/>
      <c r="E81" s="673"/>
    </row>
    <row r="82" spans="1:5" ht="11.25" customHeight="1">
      <c r="A82" s="881"/>
      <c r="B82" s="1128" t="s">
        <v>1094</v>
      </c>
      <c r="C82" s="1128"/>
      <c r="D82" s="796">
        <v>18.2</v>
      </c>
      <c r="E82" s="673">
        <v>19.5</v>
      </c>
    </row>
    <row r="83" spans="1:5" ht="11.25" customHeight="1">
      <c r="A83" s="881"/>
      <c r="B83" s="1128" t="s">
        <v>1095</v>
      </c>
      <c r="C83" s="1128"/>
      <c r="D83" s="796">
        <v>20.2</v>
      </c>
      <c r="E83" s="673">
        <v>21.9</v>
      </c>
    </row>
    <row r="84" spans="1:5" ht="11.25" customHeight="1">
      <c r="A84" s="1217"/>
      <c r="B84" s="1217"/>
      <c r="C84" s="1217"/>
      <c r="D84" s="1217"/>
      <c r="E84" s="1217"/>
    </row>
    <row r="85" spans="1:5" ht="45" customHeight="1">
      <c r="A85" s="1142" t="s">
        <v>1225</v>
      </c>
      <c r="B85" s="1142"/>
      <c r="C85" s="1142"/>
      <c r="D85" s="1142"/>
      <c r="E85" s="1142"/>
    </row>
    <row r="86" spans="1:5" ht="11.25" customHeight="1">
      <c r="A86" s="1224"/>
      <c r="B86" s="1224"/>
      <c r="C86" s="1224"/>
      <c r="D86" s="1224"/>
      <c r="E86" s="1224"/>
    </row>
    <row r="87" spans="1:5" ht="11.25" customHeight="1">
      <c r="A87" s="1215" t="s">
        <v>836</v>
      </c>
      <c r="B87" s="1215"/>
      <c r="C87" s="381"/>
      <c r="D87" s="381"/>
      <c r="E87" s="381"/>
    </row>
    <row r="88" spans="1:5" ht="33.75" customHeight="1">
      <c r="A88" s="827"/>
      <c r="B88" s="888"/>
      <c r="C88" s="381"/>
      <c r="D88" s="1223" t="s">
        <v>1226</v>
      </c>
      <c r="E88" s="1223"/>
    </row>
    <row r="89" spans="1:5" ht="22.5" customHeight="1">
      <c r="A89" s="645"/>
      <c r="B89" s="646"/>
      <c r="C89" s="650" t="s">
        <v>1099</v>
      </c>
      <c r="D89" s="775">
        <v>2016</v>
      </c>
      <c r="E89" s="658">
        <v>2015</v>
      </c>
    </row>
    <row r="90" spans="1:5" ht="11.25" customHeight="1">
      <c r="A90" s="1182" t="s">
        <v>1096</v>
      </c>
      <c r="B90" s="1182"/>
      <c r="C90" s="545" t="s">
        <v>1101</v>
      </c>
      <c r="D90" s="883" t="s">
        <v>1426</v>
      </c>
      <c r="E90" s="898" t="s">
        <v>1348</v>
      </c>
    </row>
    <row r="91" spans="1:5" ht="11.25" customHeight="1">
      <c r="A91" s="1082" t="s">
        <v>1096</v>
      </c>
      <c r="B91" s="1082"/>
      <c r="C91" s="545" t="s">
        <v>1102</v>
      </c>
      <c r="D91" s="883" t="s">
        <v>1427</v>
      </c>
      <c r="E91" s="898" t="s">
        <v>1349</v>
      </c>
    </row>
    <row r="92" spans="1:5" ht="11.25" customHeight="1">
      <c r="A92" s="1123" t="s">
        <v>1097</v>
      </c>
      <c r="B92" s="1123"/>
      <c r="C92" s="545" t="s">
        <v>1101</v>
      </c>
      <c r="D92" s="883" t="s">
        <v>1425</v>
      </c>
      <c r="E92" s="898" t="s">
        <v>1350</v>
      </c>
    </row>
    <row r="93" spans="1:5" ht="11.25" customHeight="1">
      <c r="A93" s="1082" t="s">
        <v>1097</v>
      </c>
      <c r="B93" s="1082"/>
      <c r="C93" s="545" t="s">
        <v>1102</v>
      </c>
      <c r="D93" s="883" t="s">
        <v>1351</v>
      </c>
      <c r="E93" s="898" t="s">
        <v>1351</v>
      </c>
    </row>
    <row r="94" spans="1:5" ht="11.25" customHeight="1">
      <c r="A94" s="1082" t="s">
        <v>1098</v>
      </c>
      <c r="B94" s="1082"/>
      <c r="C94" s="545" t="s">
        <v>1101</v>
      </c>
      <c r="D94" s="883" t="s">
        <v>1428</v>
      </c>
      <c r="E94" s="898" t="s">
        <v>1352</v>
      </c>
    </row>
    <row r="95" spans="1:5" ht="11.25" customHeight="1">
      <c r="A95" s="1082" t="s">
        <v>1098</v>
      </c>
      <c r="B95" s="1082"/>
      <c r="C95" s="545" t="s">
        <v>1102</v>
      </c>
      <c r="D95" s="883" t="s">
        <v>1353</v>
      </c>
      <c r="E95" s="898" t="s">
        <v>1353</v>
      </c>
    </row>
    <row r="96" spans="1:5" ht="11.25" customHeight="1">
      <c r="A96" s="925"/>
      <c r="B96" s="924"/>
      <c r="C96" s="924"/>
      <c r="D96" s="924"/>
      <c r="E96" s="924"/>
    </row>
    <row r="97" spans="1:5" ht="11.25" customHeight="1">
      <c r="A97" s="363"/>
      <c r="B97" s="314"/>
      <c r="C97" s="381"/>
      <c r="D97" s="381"/>
      <c r="E97" s="381"/>
    </row>
    <row r="98" spans="1:5" ht="11.25" customHeight="1">
      <c r="A98" s="363"/>
      <c r="B98" s="314"/>
      <c r="C98" s="381"/>
      <c r="D98" s="381"/>
      <c r="E98" s="381"/>
    </row>
    <row r="99" spans="1:5" ht="11.25" customHeight="1">
      <c r="A99" s="363"/>
      <c r="B99" s="314"/>
      <c r="C99" s="381"/>
      <c r="D99" s="381"/>
      <c r="E99" s="381"/>
    </row>
    <row r="100" spans="1:5" ht="11.25" customHeight="1">
      <c r="A100" s="363"/>
      <c r="B100" s="314"/>
      <c r="C100" s="381"/>
      <c r="D100" s="381"/>
      <c r="E100" s="381"/>
    </row>
    <row r="101" spans="1:5" ht="11.25" customHeight="1">
      <c r="B101" s="228"/>
      <c r="C101" s="372"/>
      <c r="D101" s="372"/>
      <c r="E101" s="372"/>
    </row>
    <row r="102" spans="1:5" ht="11.25" customHeight="1">
      <c r="B102" s="228"/>
      <c r="C102" s="372"/>
      <c r="D102" s="372"/>
      <c r="E102" s="372"/>
    </row>
    <row r="103" spans="1:5" ht="11.25" customHeight="1">
      <c r="B103" s="228"/>
      <c r="C103" s="372"/>
      <c r="D103" s="372"/>
      <c r="E103" s="372"/>
    </row>
    <row r="104" spans="1:5" ht="11.25" customHeight="1">
      <c r="B104" s="228"/>
      <c r="C104" s="372"/>
      <c r="D104" s="372"/>
      <c r="E104" s="372"/>
    </row>
    <row r="105" spans="1:5" ht="11.25" customHeight="1">
      <c r="B105" s="228"/>
      <c r="C105" s="372"/>
      <c r="D105" s="372"/>
      <c r="E105" s="372"/>
    </row>
    <row r="106" spans="1:5" ht="11.25" customHeight="1">
      <c r="B106" s="228"/>
      <c r="C106" s="372"/>
      <c r="D106" s="372"/>
      <c r="E106" s="372"/>
    </row>
    <row r="107" spans="1:5" ht="11.25" customHeight="1">
      <c r="B107" s="228"/>
      <c r="C107" s="372"/>
      <c r="D107" s="372"/>
      <c r="E107" s="372"/>
    </row>
    <row r="108" spans="1:5" ht="11.25" customHeight="1">
      <c r="B108" s="228"/>
      <c r="C108" s="372"/>
      <c r="D108" s="372"/>
      <c r="E108" s="372"/>
    </row>
    <row r="109" spans="1:5" ht="11.25" customHeight="1">
      <c r="B109" s="228"/>
      <c r="C109" s="372"/>
      <c r="D109" s="372"/>
      <c r="E109" s="372"/>
    </row>
    <row r="110" spans="1:5" ht="11.25" customHeight="1">
      <c r="B110" s="228"/>
      <c r="C110" s="372"/>
      <c r="D110" s="372"/>
      <c r="E110" s="372"/>
    </row>
    <row r="111" spans="1:5" ht="11.25" customHeight="1">
      <c r="B111" s="228"/>
      <c r="C111" s="372"/>
      <c r="D111" s="372"/>
      <c r="E111" s="372"/>
    </row>
    <row r="112" spans="1:5">
      <c r="B112" s="228"/>
      <c r="C112" s="372"/>
      <c r="D112" s="372"/>
      <c r="E112" s="372"/>
    </row>
    <row r="113" spans="2:5">
      <c r="B113" s="228"/>
      <c r="C113" s="372"/>
      <c r="D113" s="372"/>
      <c r="E113" s="372"/>
    </row>
    <row r="114" spans="2:5">
      <c r="B114" s="228"/>
      <c r="C114" s="372"/>
      <c r="D114" s="372"/>
      <c r="E114" s="372"/>
    </row>
    <row r="115" spans="2:5">
      <c r="B115" s="228"/>
      <c r="C115" s="372"/>
      <c r="D115" s="372"/>
      <c r="E115" s="372"/>
    </row>
    <row r="116" spans="2:5">
      <c r="B116" s="228"/>
      <c r="C116" s="372"/>
      <c r="D116" s="372"/>
      <c r="E116" s="372"/>
    </row>
    <row r="117" spans="2:5">
      <c r="B117" s="228"/>
      <c r="C117" s="372"/>
      <c r="D117" s="372"/>
      <c r="E117" s="372"/>
    </row>
    <row r="118" spans="2:5">
      <c r="B118" s="228"/>
      <c r="C118" s="372"/>
      <c r="D118" s="372"/>
      <c r="E118" s="372"/>
    </row>
    <row r="119" spans="2:5">
      <c r="B119" s="228"/>
      <c r="C119" s="372"/>
      <c r="D119" s="372"/>
      <c r="E119" s="372"/>
    </row>
    <row r="120" spans="2:5">
      <c r="B120" s="228"/>
      <c r="C120" s="372"/>
      <c r="D120" s="372"/>
      <c r="E120" s="372"/>
    </row>
    <row r="121" spans="2:5">
      <c r="B121" s="228"/>
      <c r="C121" s="372"/>
      <c r="D121" s="372"/>
      <c r="E121" s="372"/>
    </row>
    <row r="122" spans="2:5">
      <c r="B122" s="228"/>
      <c r="C122" s="372"/>
      <c r="D122" s="372"/>
      <c r="E122" s="372"/>
    </row>
    <row r="123" spans="2:5">
      <c r="B123" s="228"/>
      <c r="C123" s="372"/>
      <c r="D123" s="372"/>
      <c r="E123" s="372"/>
    </row>
    <row r="124" spans="2:5">
      <c r="B124" s="228"/>
      <c r="C124" s="372"/>
      <c r="D124" s="372"/>
      <c r="E124" s="372"/>
    </row>
    <row r="125" spans="2:5">
      <c r="B125" s="228"/>
      <c r="C125" s="372"/>
      <c r="D125" s="372"/>
      <c r="E125" s="372"/>
    </row>
    <row r="126" spans="2:5">
      <c r="B126" s="228"/>
      <c r="C126" s="372"/>
      <c r="D126" s="372"/>
      <c r="E126" s="372"/>
    </row>
    <row r="141" spans="2:5">
      <c r="B141" s="243"/>
      <c r="C141" s="243"/>
      <c r="D141" s="243"/>
      <c r="E141" s="243"/>
    </row>
    <row r="142" spans="2:5">
      <c r="B142" s="243"/>
      <c r="C142" s="243"/>
      <c r="D142" s="243"/>
      <c r="E142" s="243"/>
    </row>
    <row r="143" spans="2:5">
      <c r="B143" s="243"/>
      <c r="C143" s="243"/>
      <c r="D143" s="243"/>
      <c r="E143" s="243"/>
    </row>
    <row r="144" spans="2:5">
      <c r="B144" s="243"/>
      <c r="C144" s="243"/>
      <c r="D144" s="243"/>
      <c r="E144" s="243"/>
    </row>
    <row r="145" spans="2:5">
      <c r="B145" s="243"/>
      <c r="C145" s="243"/>
      <c r="D145" s="243"/>
      <c r="E145" s="243"/>
    </row>
    <row r="146" spans="2:5">
      <c r="B146" s="243"/>
      <c r="C146" s="243"/>
      <c r="D146" s="243"/>
      <c r="E146" s="243"/>
    </row>
    <row r="147" spans="2:5">
      <c r="B147" s="243"/>
      <c r="C147" s="243"/>
      <c r="D147" s="243"/>
      <c r="E147" s="243"/>
    </row>
    <row r="148" spans="2:5">
      <c r="B148" s="243"/>
      <c r="C148" s="243"/>
      <c r="D148" s="243"/>
      <c r="E148" s="243"/>
    </row>
    <row r="149" spans="2:5">
      <c r="B149" s="243"/>
      <c r="C149" s="243"/>
      <c r="D149" s="243"/>
      <c r="E149" s="243"/>
    </row>
    <row r="150" spans="2:5">
      <c r="B150" s="243"/>
      <c r="C150" s="243"/>
      <c r="D150" s="243"/>
      <c r="E150" s="243"/>
    </row>
    <row r="151" spans="2:5">
      <c r="B151" s="243"/>
      <c r="C151" s="243"/>
      <c r="D151" s="243"/>
      <c r="E151" s="243"/>
    </row>
  </sheetData>
  <mergeCells count="76">
    <mergeCell ref="A23:B23"/>
    <mergeCell ref="A31:B31"/>
    <mergeCell ref="A30:B30"/>
    <mergeCell ref="A27:E27"/>
    <mergeCell ref="A17:B17"/>
    <mergeCell ref="A13:E13"/>
    <mergeCell ref="A2:E2"/>
    <mergeCell ref="A6:E6"/>
    <mergeCell ref="A8:E8"/>
    <mergeCell ref="A20:E20"/>
    <mergeCell ref="A5:B5"/>
    <mergeCell ref="A7:E7"/>
    <mergeCell ref="A9:E9"/>
    <mergeCell ref="A10:E10"/>
    <mergeCell ref="A15:B15"/>
    <mergeCell ref="A12:E12"/>
    <mergeCell ref="A16:B16"/>
    <mergeCell ref="A1:E1"/>
    <mergeCell ref="A40:B40"/>
    <mergeCell ref="A41:B41"/>
    <mergeCell ref="A42:B42"/>
    <mergeCell ref="A25:B25"/>
    <mergeCell ref="A26:B26"/>
    <mergeCell ref="A28:B28"/>
    <mergeCell ref="A36:B36"/>
    <mergeCell ref="A29:B29"/>
    <mergeCell ref="A18:B18"/>
    <mergeCell ref="A19:B19"/>
    <mergeCell ref="A21:B21"/>
    <mergeCell ref="A22:B22"/>
    <mergeCell ref="A24:B24"/>
    <mergeCell ref="A3:B3"/>
    <mergeCell ref="A4:C4"/>
    <mergeCell ref="A94:B94"/>
    <mergeCell ref="A95:B95"/>
    <mergeCell ref="A85:E85"/>
    <mergeCell ref="A87:B87"/>
    <mergeCell ref="A90:B90"/>
    <mergeCell ref="D88:E88"/>
    <mergeCell ref="A86:E86"/>
    <mergeCell ref="A91:B91"/>
    <mergeCell ref="A92:B92"/>
    <mergeCell ref="A93:B93"/>
    <mergeCell ref="A73:E73"/>
    <mergeCell ref="A75:E75"/>
    <mergeCell ref="B79:C79"/>
    <mergeCell ref="B80:C80"/>
    <mergeCell ref="B82:C82"/>
    <mergeCell ref="B83:C83"/>
    <mergeCell ref="A78:B78"/>
    <mergeCell ref="A81:B81"/>
    <mergeCell ref="A84:E84"/>
    <mergeCell ref="A74:E74"/>
    <mergeCell ref="A76:E76"/>
    <mergeCell ref="A57:B57"/>
    <mergeCell ref="A51:B51"/>
    <mergeCell ref="A55:B55"/>
    <mergeCell ref="A56:B56"/>
    <mergeCell ref="A63:B63"/>
    <mergeCell ref="A58:B58"/>
    <mergeCell ref="A32:B32"/>
    <mergeCell ref="A72:E72"/>
    <mergeCell ref="A71:B71"/>
    <mergeCell ref="A66:E66"/>
    <mergeCell ref="A46:B46"/>
    <mergeCell ref="A64:B64"/>
    <mergeCell ref="A65:B65"/>
    <mergeCell ref="A67:E67"/>
    <mergeCell ref="A69:B69"/>
    <mergeCell ref="A43:B43"/>
    <mergeCell ref="A45:B45"/>
    <mergeCell ref="A70:B70"/>
    <mergeCell ref="A47:B47"/>
    <mergeCell ref="A59:E59"/>
    <mergeCell ref="A60:E60"/>
    <mergeCell ref="A62:B62"/>
  </mergeCells>
  <phoneticPr fontId="0" type="noConversion"/>
  <pageMargins left="0.75" right="0.75" top="1" bottom="1" header="0.5" footer="0.5"/>
  <pageSetup paperSize="9" scale="84" orientation="portrait" r:id="rId1"/>
  <headerFooter alignWithMargins="0"/>
  <rowBreaks count="1" manualBreakCount="1">
    <brk id="43"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5"/>
  <sheetViews>
    <sheetView zoomScaleNormal="100" workbookViewId="0">
      <selection sqref="A1:F1"/>
    </sheetView>
  </sheetViews>
  <sheetFormatPr defaultColWidth="37.5" defaultRowHeight="12" customHeight="1"/>
  <cols>
    <col min="1" max="1" width="3.33203125" style="240" customWidth="1"/>
    <col min="2" max="2" width="73.33203125" style="215" customWidth="1"/>
    <col min="3" max="4" width="18.33203125" style="217" customWidth="1"/>
    <col min="5" max="5" width="8.33203125" style="217" customWidth="1"/>
    <col min="6" max="6" width="8.33203125" style="205" customWidth="1"/>
    <col min="7" max="17" width="3.6640625" style="205" customWidth="1"/>
    <col min="18" max="16384" width="37.5" style="240"/>
  </cols>
  <sheetData>
    <row r="1" spans="1:17" ht="15.75" customHeight="1">
      <c r="A1" s="1095" t="s">
        <v>981</v>
      </c>
      <c r="B1" s="1095"/>
      <c r="C1" s="1095"/>
      <c r="D1" s="1095"/>
      <c r="E1" s="1095"/>
      <c r="F1" s="1095"/>
    </row>
    <row r="2" spans="1:17" ht="11.25" customHeight="1">
      <c r="A2" s="527"/>
      <c r="B2" s="206"/>
      <c r="C2" s="526"/>
      <c r="D2" s="526"/>
      <c r="E2" s="866"/>
      <c r="F2" s="977"/>
    </row>
    <row r="3" spans="1:17" s="1028" customFormat="1" ht="11.25" customHeight="1">
      <c r="A3" s="1114" t="s">
        <v>728</v>
      </c>
      <c r="B3" s="1114"/>
      <c r="C3" s="699">
        <v>2016</v>
      </c>
      <c r="D3" s="583">
        <v>2015</v>
      </c>
      <c r="E3" s="1115" t="s">
        <v>879</v>
      </c>
      <c r="F3" s="1115"/>
      <c r="G3" s="205"/>
      <c r="H3" s="205"/>
      <c r="I3" s="205"/>
      <c r="J3" s="205"/>
      <c r="K3" s="205"/>
      <c r="L3" s="205"/>
      <c r="M3" s="205"/>
      <c r="N3" s="205"/>
      <c r="O3" s="205"/>
      <c r="P3" s="205"/>
      <c r="Q3" s="205"/>
    </row>
    <row r="4" spans="1:17" s="1028" customFormat="1" ht="12" customHeight="1">
      <c r="A4" s="1116" t="s">
        <v>1115</v>
      </c>
      <c r="B4" s="1116"/>
      <c r="C4" s="700"/>
      <c r="D4" s="466"/>
      <c r="E4" s="871"/>
      <c r="F4" s="546"/>
      <c r="G4" s="205"/>
      <c r="H4" s="205"/>
      <c r="I4" s="205"/>
      <c r="J4" s="205"/>
      <c r="K4" s="205"/>
      <c r="L4" s="205"/>
      <c r="M4" s="205"/>
      <c r="N4" s="205"/>
      <c r="O4" s="205"/>
      <c r="P4" s="205"/>
      <c r="Q4" s="205"/>
    </row>
    <row r="5" spans="1:17" s="1025" customFormat="1" ht="12" customHeight="1">
      <c r="A5" s="1082" t="s">
        <v>523</v>
      </c>
      <c r="B5" s="1082"/>
      <c r="C5" s="701">
        <v>4801</v>
      </c>
      <c r="D5" s="456">
        <v>5029</v>
      </c>
      <c r="E5" s="1062">
        <v>1</v>
      </c>
      <c r="F5" s="1063">
        <v>4</v>
      </c>
      <c r="G5" s="205"/>
      <c r="H5" s="205"/>
      <c r="I5" s="205"/>
      <c r="J5" s="205"/>
      <c r="K5" s="205"/>
      <c r="L5" s="205"/>
      <c r="M5" s="205"/>
      <c r="N5" s="205"/>
      <c r="O5" s="205"/>
      <c r="P5" s="205"/>
      <c r="Q5" s="205"/>
    </row>
    <row r="6" spans="1:17" s="1025" customFormat="1" ht="11.25" customHeight="1">
      <c r="A6" s="1075" t="s">
        <v>342</v>
      </c>
      <c r="B6" s="1075"/>
      <c r="C6" s="701">
        <v>-134</v>
      </c>
      <c r="D6" s="456">
        <v>-77</v>
      </c>
      <c r="E6" s="548"/>
      <c r="F6" s="530"/>
      <c r="G6" s="205"/>
      <c r="H6" s="205"/>
      <c r="I6" s="205"/>
      <c r="J6" s="205"/>
      <c r="K6" s="205"/>
      <c r="L6" s="205"/>
      <c r="M6" s="205"/>
      <c r="N6" s="205"/>
      <c r="O6" s="205"/>
      <c r="P6" s="205"/>
      <c r="Q6" s="205"/>
    </row>
    <row r="7" spans="1:17" s="1025" customFormat="1" ht="12" customHeight="1">
      <c r="A7" s="1101" t="s">
        <v>392</v>
      </c>
      <c r="B7" s="1101"/>
      <c r="C7" s="701">
        <v>2</v>
      </c>
      <c r="D7" s="456">
        <v>6</v>
      </c>
      <c r="E7" s="548"/>
      <c r="F7" s="530"/>
      <c r="G7" s="205"/>
      <c r="H7" s="205"/>
      <c r="I7" s="205"/>
      <c r="J7" s="205"/>
      <c r="K7" s="205"/>
      <c r="L7" s="205"/>
      <c r="M7" s="205"/>
      <c r="N7" s="205"/>
      <c r="O7" s="205"/>
      <c r="P7" s="205"/>
      <c r="Q7" s="205"/>
    </row>
    <row r="8" spans="1:17" s="1025" customFormat="1" ht="12" customHeight="1">
      <c r="A8" s="1100" t="s">
        <v>331</v>
      </c>
      <c r="B8" s="1100"/>
      <c r="C8" s="701">
        <v>55</v>
      </c>
      <c r="D8" s="456">
        <v>51</v>
      </c>
      <c r="E8" s="548"/>
      <c r="F8" s="1063">
        <v>5</v>
      </c>
      <c r="G8" s="205"/>
      <c r="H8" s="205"/>
      <c r="I8" s="205"/>
      <c r="J8" s="205"/>
      <c r="K8" s="205"/>
      <c r="L8" s="205"/>
      <c r="M8" s="205"/>
      <c r="N8" s="205"/>
      <c r="O8" s="205"/>
      <c r="P8" s="205"/>
      <c r="Q8" s="205"/>
    </row>
    <row r="9" spans="1:17" s="1025" customFormat="1" ht="12" customHeight="1">
      <c r="A9" s="1099"/>
      <c r="B9" s="1099"/>
      <c r="C9" s="701"/>
      <c r="D9" s="456"/>
      <c r="E9" s="548"/>
      <c r="F9" s="530"/>
      <c r="G9" s="205"/>
      <c r="H9" s="205"/>
      <c r="I9" s="205"/>
      <c r="J9" s="205"/>
      <c r="K9" s="205"/>
      <c r="L9" s="205"/>
      <c r="M9" s="205"/>
      <c r="N9" s="205"/>
      <c r="O9" s="205"/>
      <c r="P9" s="205"/>
      <c r="Q9" s="205"/>
    </row>
    <row r="10" spans="1:17" s="1025" customFormat="1" ht="12" customHeight="1">
      <c r="A10" s="1100" t="s">
        <v>391</v>
      </c>
      <c r="B10" s="1100"/>
      <c r="C10" s="701">
        <v>-2353</v>
      </c>
      <c r="D10" s="456">
        <v>-2603</v>
      </c>
      <c r="E10" s="548"/>
      <c r="F10" s="1063">
        <v>6</v>
      </c>
      <c r="G10" s="205"/>
      <c r="H10" s="205"/>
      <c r="I10" s="205"/>
      <c r="J10" s="205"/>
      <c r="K10" s="205"/>
      <c r="L10" s="205"/>
      <c r="M10" s="205"/>
      <c r="N10" s="205"/>
      <c r="O10" s="205"/>
      <c r="P10" s="205"/>
      <c r="Q10" s="205"/>
    </row>
    <row r="11" spans="1:17" s="1025" customFormat="1" ht="12" customHeight="1">
      <c r="A11" s="1082" t="s">
        <v>254</v>
      </c>
      <c r="B11" s="1082"/>
      <c r="C11" s="701">
        <v>-1159</v>
      </c>
      <c r="D11" s="456">
        <v>-1159</v>
      </c>
      <c r="E11" s="548"/>
      <c r="F11" s="1063">
        <v>7</v>
      </c>
      <c r="G11" s="205"/>
      <c r="H11" s="205"/>
      <c r="I11" s="205"/>
      <c r="J11" s="205"/>
      <c r="K11" s="205"/>
      <c r="L11" s="205"/>
      <c r="M11" s="205"/>
      <c r="N11" s="205"/>
      <c r="O11" s="205"/>
      <c r="P11" s="205"/>
      <c r="Q11" s="205"/>
    </row>
    <row r="12" spans="1:17" s="1025" customFormat="1" ht="12" customHeight="1">
      <c r="A12" s="1107" t="s">
        <v>433</v>
      </c>
      <c r="B12" s="1107"/>
      <c r="C12" s="701">
        <v>-138</v>
      </c>
      <c r="D12" s="456">
        <v>-124</v>
      </c>
      <c r="E12" s="548"/>
      <c r="F12" s="1063">
        <v>8</v>
      </c>
      <c r="G12" s="205"/>
      <c r="H12" s="205"/>
      <c r="I12" s="205"/>
      <c r="J12" s="205"/>
      <c r="K12" s="205"/>
      <c r="L12" s="205"/>
      <c r="M12" s="205"/>
      <c r="N12" s="205"/>
      <c r="O12" s="205"/>
      <c r="P12" s="205"/>
      <c r="Q12" s="205"/>
    </row>
    <row r="13" spans="1:17" s="1025" customFormat="1" ht="12" customHeight="1">
      <c r="A13" s="1100" t="s">
        <v>332</v>
      </c>
      <c r="B13" s="1100"/>
      <c r="C13" s="701">
        <v>-556</v>
      </c>
      <c r="D13" s="456">
        <v>-553</v>
      </c>
      <c r="E13" s="548"/>
      <c r="F13" s="530"/>
      <c r="G13" s="205"/>
      <c r="H13" s="205"/>
      <c r="I13" s="205"/>
      <c r="J13" s="205"/>
      <c r="K13" s="205"/>
      <c r="L13" s="205"/>
      <c r="M13" s="205"/>
      <c r="N13" s="205"/>
      <c r="O13" s="205"/>
      <c r="P13" s="205"/>
      <c r="Q13" s="205"/>
    </row>
    <row r="14" spans="1:17" s="1025" customFormat="1" ht="12" customHeight="1">
      <c r="A14" s="1104" t="s">
        <v>31</v>
      </c>
      <c r="B14" s="1104"/>
      <c r="C14" s="701">
        <v>14</v>
      </c>
      <c r="D14" s="456">
        <v>17</v>
      </c>
      <c r="E14" s="548"/>
      <c r="F14" s="1063">
        <v>15</v>
      </c>
      <c r="G14" s="205"/>
      <c r="H14" s="205"/>
      <c r="I14" s="205"/>
      <c r="J14" s="205"/>
      <c r="K14" s="205"/>
      <c r="L14" s="205"/>
      <c r="M14" s="205"/>
      <c r="N14" s="205"/>
      <c r="O14" s="205"/>
      <c r="P14" s="205"/>
      <c r="Q14" s="205"/>
    </row>
    <row r="15" spans="1:17" s="1025" customFormat="1" ht="12" customHeight="1">
      <c r="A15" s="1099"/>
      <c r="B15" s="1099"/>
      <c r="C15" s="701"/>
      <c r="D15" s="456"/>
      <c r="E15" s="548"/>
      <c r="F15" s="530"/>
      <c r="G15" s="205"/>
      <c r="H15" s="205"/>
      <c r="I15" s="205"/>
      <c r="J15" s="205"/>
      <c r="K15" s="205"/>
      <c r="L15" s="205"/>
      <c r="M15" s="205"/>
      <c r="N15" s="205"/>
      <c r="O15" s="205"/>
      <c r="P15" s="205"/>
      <c r="Q15" s="205"/>
    </row>
    <row r="16" spans="1:17" s="1025" customFormat="1" ht="12" customHeight="1">
      <c r="A16" s="1102" t="s">
        <v>199</v>
      </c>
      <c r="B16" s="1102"/>
      <c r="C16" s="701">
        <v>532</v>
      </c>
      <c r="D16" s="456">
        <v>587</v>
      </c>
      <c r="E16" s="548"/>
      <c r="F16" s="530"/>
      <c r="G16" s="205"/>
      <c r="H16" s="205"/>
      <c r="I16" s="205"/>
      <c r="J16" s="205"/>
      <c r="K16" s="205"/>
      <c r="L16" s="205"/>
      <c r="M16" s="205"/>
      <c r="N16" s="205"/>
      <c r="O16" s="205"/>
      <c r="P16" s="205"/>
      <c r="Q16" s="205"/>
    </row>
    <row r="17" spans="1:17" s="1025" customFormat="1" ht="12" customHeight="1">
      <c r="A17" s="529"/>
      <c r="B17" s="510" t="s">
        <v>865</v>
      </c>
      <c r="C17" s="818">
        <v>11.1</v>
      </c>
      <c r="D17" s="509">
        <v>11.7</v>
      </c>
      <c r="E17" s="579"/>
      <c r="F17" s="530"/>
      <c r="G17" s="205"/>
      <c r="H17" s="205"/>
      <c r="I17" s="205"/>
      <c r="J17" s="205"/>
      <c r="K17" s="205"/>
      <c r="L17" s="205"/>
      <c r="M17" s="205"/>
      <c r="N17" s="205"/>
      <c r="O17" s="205"/>
      <c r="P17" s="205"/>
      <c r="Q17" s="205"/>
    </row>
    <row r="18" spans="1:17" s="1025" customFormat="1" ht="12" customHeight="1">
      <c r="A18" s="1099"/>
      <c r="B18" s="1099"/>
      <c r="C18" s="701"/>
      <c r="D18" s="456"/>
      <c r="E18" s="548"/>
      <c r="F18" s="530"/>
      <c r="G18" s="205"/>
      <c r="H18" s="205"/>
      <c r="I18" s="205"/>
      <c r="J18" s="205"/>
      <c r="K18" s="205"/>
      <c r="L18" s="205"/>
      <c r="M18" s="205"/>
      <c r="N18" s="205"/>
      <c r="O18" s="205"/>
      <c r="P18" s="205"/>
      <c r="Q18" s="205"/>
    </row>
    <row r="19" spans="1:17" s="1025" customFormat="1" ht="12" customHeight="1">
      <c r="A19" s="1104" t="s">
        <v>1302</v>
      </c>
      <c r="B19" s="1104"/>
      <c r="C19" s="701">
        <v>19</v>
      </c>
      <c r="D19" s="456">
        <v>11</v>
      </c>
      <c r="E19" s="548"/>
      <c r="F19" s="1063">
        <v>10</v>
      </c>
      <c r="G19" s="205"/>
      <c r="H19" s="205"/>
      <c r="I19" s="205"/>
      <c r="J19" s="205"/>
      <c r="K19" s="205"/>
      <c r="L19" s="205"/>
      <c r="M19" s="205"/>
      <c r="N19" s="205"/>
      <c r="O19" s="205"/>
      <c r="P19" s="205"/>
      <c r="Q19" s="205"/>
    </row>
    <row r="20" spans="1:17" s="1025" customFormat="1" ht="12" customHeight="1">
      <c r="A20" s="1104" t="s">
        <v>1303</v>
      </c>
      <c r="B20" s="1104"/>
      <c r="C20" s="701">
        <v>-72</v>
      </c>
      <c r="D20" s="456">
        <v>-45</v>
      </c>
      <c r="E20" s="548"/>
      <c r="F20" s="1063">
        <v>10</v>
      </c>
      <c r="G20" s="205"/>
      <c r="H20" s="205"/>
      <c r="I20" s="205"/>
      <c r="J20" s="205"/>
      <c r="K20" s="205"/>
      <c r="L20" s="205"/>
      <c r="M20" s="205"/>
      <c r="N20" s="205"/>
      <c r="O20" s="205"/>
      <c r="P20" s="205"/>
      <c r="Q20" s="205"/>
    </row>
    <row r="21" spans="1:17" s="1025" customFormat="1" ht="12" customHeight="1">
      <c r="A21" s="1099"/>
      <c r="B21" s="1099"/>
      <c r="C21" s="701"/>
      <c r="D21" s="456"/>
      <c r="E21" s="548"/>
      <c r="F21" s="530"/>
      <c r="G21" s="205"/>
      <c r="H21" s="205"/>
      <c r="I21" s="205"/>
      <c r="J21" s="205"/>
      <c r="K21" s="205"/>
      <c r="L21" s="205"/>
      <c r="M21" s="205"/>
      <c r="N21" s="205"/>
      <c r="O21" s="205"/>
      <c r="P21" s="205"/>
      <c r="Q21" s="205"/>
    </row>
    <row r="22" spans="1:17" s="1025" customFormat="1" ht="12" customHeight="1">
      <c r="A22" s="1102" t="s">
        <v>661</v>
      </c>
      <c r="B22" s="1102"/>
      <c r="C22" s="701">
        <v>479</v>
      </c>
      <c r="D22" s="456">
        <v>553</v>
      </c>
      <c r="E22" s="548"/>
      <c r="F22" s="530"/>
      <c r="G22" s="205"/>
      <c r="H22" s="205"/>
      <c r="I22" s="205"/>
      <c r="J22" s="205"/>
      <c r="K22" s="205"/>
      <c r="L22" s="205"/>
      <c r="M22" s="205"/>
      <c r="N22" s="205"/>
      <c r="O22" s="205"/>
      <c r="P22" s="205"/>
      <c r="Q22" s="205"/>
    </row>
    <row r="23" spans="1:17" s="1025" customFormat="1" ht="12" customHeight="1">
      <c r="A23" s="1103"/>
      <c r="B23" s="1103"/>
      <c r="C23" s="701"/>
      <c r="D23" s="456"/>
      <c r="E23" s="548"/>
      <c r="F23" s="530"/>
      <c r="G23" s="205"/>
      <c r="H23" s="205"/>
      <c r="I23" s="205"/>
      <c r="J23" s="205"/>
      <c r="K23" s="205"/>
      <c r="L23" s="205"/>
      <c r="M23" s="205"/>
      <c r="N23" s="205"/>
      <c r="O23" s="205"/>
      <c r="P23" s="205"/>
      <c r="Q23" s="205"/>
    </row>
    <row r="24" spans="1:17" s="1025" customFormat="1" ht="12" customHeight="1">
      <c r="A24" s="1109" t="s">
        <v>585</v>
      </c>
      <c r="B24" s="1109"/>
      <c r="C24" s="703">
        <v>-123</v>
      </c>
      <c r="D24" s="481">
        <v>-124</v>
      </c>
      <c r="E24" s="523"/>
      <c r="F24" s="1065">
        <v>11</v>
      </c>
      <c r="G24" s="205"/>
      <c r="H24" s="205"/>
      <c r="I24" s="205"/>
      <c r="J24" s="205"/>
      <c r="K24" s="205"/>
      <c r="L24" s="205"/>
      <c r="M24" s="205"/>
      <c r="N24" s="205"/>
      <c r="O24" s="205"/>
      <c r="P24" s="205"/>
      <c r="Q24" s="205"/>
    </row>
    <row r="25" spans="1:17" s="1025" customFormat="1" ht="12" customHeight="1">
      <c r="A25" s="1110" t="s">
        <v>1130</v>
      </c>
      <c r="B25" s="1110"/>
      <c r="C25" s="704">
        <v>357</v>
      </c>
      <c r="D25" s="459">
        <v>429</v>
      </c>
      <c r="E25" s="548"/>
      <c r="F25" s="870"/>
      <c r="G25" s="205"/>
      <c r="H25" s="205"/>
      <c r="I25" s="205"/>
      <c r="J25" s="205"/>
      <c r="K25" s="205"/>
      <c r="L25" s="205"/>
      <c r="M25" s="205"/>
      <c r="N25" s="205"/>
      <c r="O25" s="205"/>
      <c r="P25" s="205"/>
      <c r="Q25" s="205"/>
    </row>
    <row r="26" spans="1:17" s="1025" customFormat="1" ht="12" customHeight="1">
      <c r="A26" s="1111"/>
      <c r="B26" s="1111"/>
      <c r="C26" s="704"/>
      <c r="D26" s="459"/>
      <c r="E26" s="548"/>
      <c r="F26" s="870"/>
      <c r="G26" s="205"/>
      <c r="H26" s="205"/>
      <c r="I26" s="205"/>
      <c r="J26" s="205"/>
      <c r="K26" s="205"/>
      <c r="L26" s="205"/>
      <c r="M26" s="205"/>
      <c r="N26" s="205"/>
      <c r="O26" s="205"/>
      <c r="P26" s="205"/>
      <c r="Q26" s="205"/>
    </row>
    <row r="27" spans="1:17" s="1025" customFormat="1" ht="12" customHeight="1">
      <c r="A27" s="1112" t="s">
        <v>1435</v>
      </c>
      <c r="B27" s="1112"/>
      <c r="C27" s="701"/>
      <c r="D27" s="456">
        <v>22</v>
      </c>
      <c r="E27" s="548"/>
      <c r="F27" s="1064">
        <v>3</v>
      </c>
      <c r="G27" s="205"/>
      <c r="H27" s="205"/>
      <c r="I27" s="205"/>
      <c r="J27" s="205"/>
      <c r="K27" s="205"/>
      <c r="L27" s="205"/>
      <c r="M27" s="205"/>
      <c r="N27" s="205"/>
      <c r="O27" s="205"/>
      <c r="P27" s="205"/>
      <c r="Q27" s="205"/>
    </row>
    <row r="28" spans="1:17" s="1025" customFormat="1" ht="12" customHeight="1">
      <c r="A28" s="1113"/>
      <c r="B28" s="1113"/>
      <c r="C28" s="705"/>
      <c r="D28" s="523"/>
      <c r="E28" s="523"/>
      <c r="F28" s="533"/>
      <c r="G28" s="205"/>
      <c r="H28" s="205"/>
      <c r="I28" s="205"/>
      <c r="J28" s="205"/>
      <c r="K28" s="205"/>
      <c r="L28" s="205"/>
      <c r="M28" s="205"/>
      <c r="N28" s="205"/>
      <c r="O28" s="205"/>
      <c r="P28" s="205"/>
      <c r="Q28" s="205"/>
    </row>
    <row r="29" spans="1:17" s="1025" customFormat="1" ht="12" customHeight="1">
      <c r="A29" s="1105" t="s">
        <v>1131</v>
      </c>
      <c r="B29" s="1105"/>
      <c r="C29" s="706">
        <v>357</v>
      </c>
      <c r="D29" s="584">
        <v>451</v>
      </c>
      <c r="E29" s="584"/>
      <c r="F29" s="585"/>
      <c r="G29" s="205"/>
      <c r="H29" s="205"/>
      <c r="I29" s="205"/>
      <c r="J29" s="205"/>
      <c r="K29" s="205"/>
      <c r="L29" s="205"/>
      <c r="M29" s="205"/>
      <c r="N29" s="205"/>
      <c r="O29" s="205"/>
      <c r="P29" s="205"/>
      <c r="Q29" s="205"/>
    </row>
    <row r="30" spans="1:17" s="1025" customFormat="1" ht="12" customHeight="1">
      <c r="A30" s="1106"/>
      <c r="B30" s="1106"/>
      <c r="C30" s="704"/>
      <c r="D30" s="459"/>
      <c r="E30" s="548"/>
      <c r="F30" s="870"/>
      <c r="G30" s="205"/>
      <c r="H30" s="205"/>
      <c r="I30" s="205"/>
      <c r="J30" s="205"/>
      <c r="K30" s="205"/>
      <c r="L30" s="205"/>
      <c r="M30" s="205"/>
      <c r="N30" s="205"/>
      <c r="O30" s="205"/>
      <c r="P30" s="205"/>
      <c r="Q30" s="205"/>
    </row>
    <row r="31" spans="1:17" s="1025" customFormat="1" ht="12" customHeight="1">
      <c r="A31" s="1107" t="s">
        <v>14</v>
      </c>
      <c r="B31" s="1107"/>
      <c r="C31" s="701"/>
      <c r="D31" s="456"/>
      <c r="E31" s="548"/>
      <c r="F31" s="870"/>
      <c r="G31" s="205"/>
      <c r="H31" s="205"/>
      <c r="I31" s="205"/>
      <c r="J31" s="205"/>
      <c r="K31" s="205"/>
      <c r="L31" s="205"/>
      <c r="M31" s="205"/>
      <c r="N31" s="205"/>
      <c r="O31" s="205"/>
      <c r="P31" s="205"/>
      <c r="Q31" s="205"/>
    </row>
    <row r="32" spans="1:17" s="1025" customFormat="1" ht="12" customHeight="1">
      <c r="A32" s="531"/>
      <c r="B32" s="469" t="s">
        <v>1241</v>
      </c>
      <c r="C32" s="701">
        <v>352</v>
      </c>
      <c r="D32" s="456">
        <v>444</v>
      </c>
      <c r="E32" s="548"/>
      <c r="F32" s="1063">
        <v>12</v>
      </c>
      <c r="G32" s="205"/>
      <c r="H32" s="205"/>
      <c r="I32" s="205"/>
      <c r="J32" s="205"/>
      <c r="K32" s="205"/>
      <c r="L32" s="205"/>
      <c r="M32" s="205"/>
      <c r="N32" s="205"/>
      <c r="O32" s="205"/>
      <c r="P32" s="205"/>
      <c r="Q32" s="205"/>
    </row>
    <row r="33" spans="1:17" s="1025" customFormat="1" ht="12" customHeight="1">
      <c r="A33" s="798"/>
      <c r="B33" s="692" t="s">
        <v>1242</v>
      </c>
      <c r="C33" s="705">
        <v>4</v>
      </c>
      <c r="D33" s="523">
        <v>7</v>
      </c>
      <c r="E33" s="523"/>
      <c r="F33" s="533"/>
      <c r="G33" s="205"/>
      <c r="H33" s="205"/>
      <c r="I33" s="205"/>
      <c r="J33" s="205"/>
      <c r="K33" s="205"/>
      <c r="L33" s="205"/>
      <c r="M33" s="205"/>
      <c r="N33" s="205"/>
      <c r="O33" s="205"/>
      <c r="P33" s="205"/>
      <c r="Q33" s="205"/>
    </row>
    <row r="34" spans="1:17" s="1025" customFormat="1" ht="12" customHeight="1">
      <c r="A34" s="1106"/>
      <c r="B34" s="1106"/>
      <c r="C34" s="704">
        <v>357</v>
      </c>
      <c r="D34" s="459">
        <v>451</v>
      </c>
      <c r="E34" s="459"/>
      <c r="F34" s="528"/>
      <c r="G34" s="205"/>
      <c r="H34" s="205"/>
      <c r="I34" s="205"/>
      <c r="J34" s="205"/>
      <c r="K34" s="205"/>
      <c r="L34" s="205"/>
      <c r="M34" s="205"/>
      <c r="N34" s="205"/>
      <c r="O34" s="205"/>
      <c r="P34" s="205"/>
      <c r="Q34" s="205"/>
    </row>
    <row r="35" spans="1:17" s="1025" customFormat="1" ht="12" customHeight="1">
      <c r="A35" s="1108"/>
      <c r="B35" s="1108"/>
      <c r="C35" s="707"/>
      <c r="D35" s="505"/>
      <c r="E35" s="505"/>
      <c r="F35" s="532"/>
      <c r="G35" s="205"/>
      <c r="H35" s="205"/>
      <c r="I35" s="205"/>
      <c r="J35" s="205"/>
      <c r="K35" s="205"/>
      <c r="L35" s="205"/>
      <c r="M35" s="205"/>
      <c r="N35" s="205"/>
      <c r="O35" s="205"/>
      <c r="P35" s="205"/>
      <c r="Q35" s="205"/>
    </row>
    <row r="36" spans="1:17" s="1025" customFormat="1" ht="12" customHeight="1">
      <c r="A36" s="1097" t="s">
        <v>1181</v>
      </c>
      <c r="B36" s="1097" t="s">
        <v>1180</v>
      </c>
      <c r="C36" s="707"/>
      <c r="D36" s="505"/>
      <c r="E36" s="505"/>
      <c r="F36" s="532"/>
      <c r="G36" s="205"/>
      <c r="H36" s="205"/>
      <c r="I36" s="205"/>
      <c r="J36" s="205"/>
      <c r="K36" s="205"/>
      <c r="L36" s="205"/>
      <c r="M36" s="205"/>
      <c r="N36" s="205"/>
      <c r="O36" s="205"/>
      <c r="P36" s="205"/>
      <c r="Q36" s="205"/>
    </row>
    <row r="37" spans="1:17" s="1025" customFormat="1" ht="11.25" customHeight="1">
      <c r="A37" s="801"/>
      <c r="B37" s="802" t="s">
        <v>1182</v>
      </c>
      <c r="C37" s="843">
        <v>1.79</v>
      </c>
      <c r="D37" s="505">
        <v>2.14</v>
      </c>
      <c r="E37" s="505"/>
      <c r="F37" s="532"/>
      <c r="G37" s="205"/>
      <c r="H37" s="205"/>
      <c r="I37" s="205"/>
      <c r="J37" s="205"/>
      <c r="K37" s="205"/>
      <c r="L37" s="205"/>
      <c r="M37" s="205"/>
      <c r="N37" s="205"/>
      <c r="O37" s="205"/>
      <c r="P37" s="205"/>
      <c r="Q37" s="205"/>
    </row>
    <row r="38" spans="1:17" s="1025" customFormat="1" ht="12" customHeight="1">
      <c r="A38" s="803"/>
      <c r="B38" s="614" t="s">
        <v>1172</v>
      </c>
      <c r="C38" s="797"/>
      <c r="D38" s="678">
        <v>0.11</v>
      </c>
      <c r="E38" s="678"/>
      <c r="F38" s="804"/>
      <c r="G38" s="239"/>
      <c r="H38" s="205"/>
      <c r="I38" s="205"/>
      <c r="J38" s="205"/>
      <c r="K38" s="205"/>
      <c r="L38" s="205"/>
      <c r="M38" s="205"/>
      <c r="N38" s="205"/>
      <c r="O38" s="205"/>
      <c r="P38" s="205"/>
      <c r="Q38" s="205"/>
    </row>
    <row r="39" spans="1:17" ht="12" customHeight="1">
      <c r="A39" s="1098" t="s">
        <v>1304</v>
      </c>
      <c r="B39" s="1098" t="s">
        <v>1180</v>
      </c>
      <c r="C39" s="708">
        <v>1.79</v>
      </c>
      <c r="D39" s="545">
        <v>2.25</v>
      </c>
      <c r="E39" s="545"/>
      <c r="F39" s="546"/>
    </row>
    <row r="40" spans="1:17" ht="12" customHeight="1">
      <c r="B40" s="211"/>
      <c r="C40" s="210"/>
      <c r="D40" s="210"/>
      <c r="E40" s="210"/>
    </row>
    <row r="41" spans="1:17" ht="12" customHeight="1">
      <c r="A41" s="1093" t="s">
        <v>909</v>
      </c>
      <c r="B41" s="1093"/>
      <c r="C41" s="1093"/>
      <c r="D41" s="1093"/>
      <c r="E41" s="1093"/>
      <c r="F41" s="1093"/>
    </row>
    <row r="42" spans="1:17" ht="12" customHeight="1">
      <c r="B42" s="212"/>
      <c r="C42" s="213"/>
      <c r="D42" s="214"/>
      <c r="E42" s="214"/>
    </row>
    <row r="43" spans="1:17" ht="12" customHeight="1">
      <c r="C43" s="216"/>
    </row>
    <row r="44" spans="1:17" ht="12" customHeight="1">
      <c r="C44" s="216"/>
    </row>
    <row r="45" spans="1:17" ht="12" customHeight="1">
      <c r="C45" s="216"/>
    </row>
  </sheetData>
  <mergeCells count="35">
    <mergeCell ref="A5:B5"/>
    <mergeCell ref="A16:B16"/>
    <mergeCell ref="A15:B15"/>
    <mergeCell ref="A14:B14"/>
    <mergeCell ref="A13:B13"/>
    <mergeCell ref="A12:B12"/>
    <mergeCell ref="A11:B11"/>
    <mergeCell ref="A10:B10"/>
    <mergeCell ref="A41:F41"/>
    <mergeCell ref="A1:F1"/>
    <mergeCell ref="A29:B29"/>
    <mergeCell ref="A30:B30"/>
    <mergeCell ref="A31:B31"/>
    <mergeCell ref="A34:B34"/>
    <mergeCell ref="A35:B35"/>
    <mergeCell ref="A24:B24"/>
    <mergeCell ref="A25:B25"/>
    <mergeCell ref="A26:B26"/>
    <mergeCell ref="A27:B27"/>
    <mergeCell ref="A28:B28"/>
    <mergeCell ref="A3:B3"/>
    <mergeCell ref="E3:F3"/>
    <mergeCell ref="A4:B4"/>
    <mergeCell ref="A21:B21"/>
    <mergeCell ref="A36:B36"/>
    <mergeCell ref="A39:B39"/>
    <mergeCell ref="A6:B6"/>
    <mergeCell ref="A9:B9"/>
    <mergeCell ref="A8:B8"/>
    <mergeCell ref="A7:B7"/>
    <mergeCell ref="A22:B22"/>
    <mergeCell ref="A23:B23"/>
    <mergeCell ref="A20:B20"/>
    <mergeCell ref="A18:B18"/>
    <mergeCell ref="A19:B19"/>
  </mergeCells>
  <phoneticPr fontId="32" type="noConversion"/>
  <hyperlinks>
    <hyperlink ref="F5" r:id="rId1" location="4-long-term-construction-contracts-and-operating-and-maintenance-agreements" display="http://www.wartsilareports.com/en-US/2016/ar/financial-statements/financials-2016/consolidated-financial-statements/notes-to-the-consolidated-financial-statements/ - 4-long-term-construction-contracts-and-operating-and-maintenance-agreements"/>
    <hyperlink ref="E5" r:id="rId2" location="1-segment-information" display="http://www.wartsilareports.com/en-US/2016/ar/financial-statements/financials-2016/consolidated-financial-statements/notes-to-the-consolidated-financial-statements/ - 1-segment-information"/>
    <hyperlink ref="F8" r:id="rId3" location="5-other-operating-income" display="http://www.wartsilareports.com/en-US/2016/ar/financial-statements/financials-2016/consolidated-financial-statements/notes-to-the-consolidated-financial-statements/ - 5-other-operating-income"/>
    <hyperlink ref="F27" r:id="rId4" location="3-disposals" display="http://www.wartsilareports.com/en-US/2016/ar/financial-statements/financials-2016/consolidated-financial-statements/notes-to-the-consolidated-financial-statements/ - 3-disposals"/>
    <hyperlink ref="F10" r:id="rId5" location="6-material-and-services" display="http://www.wartsilareports.com/en-US/2016/ar/financial-statements/financials-2016/consolidated-financial-statements/notes-to-the-consolidated-financial-statements/ - 6-material-and-services"/>
    <hyperlink ref="F11" r:id="rId6" location="7-employee-benefit-expenses" display="http://www.wartsilareports.com/en-US/2016/ar/financial-statements/financials-2016/consolidated-financial-statements/notes-to-the-consolidated-financial-statements/ - 7-employee-benefit-expenses"/>
    <hyperlink ref="F12" r:id="rId7" location="8-depreciation-amortisation-and-impairment" display="http://www.wartsilareports.com/en-US/2016/ar/financial-statements/financials-2016/consolidated-financial-statements/notes-to-the-consolidated-financial-statements/ - 8-depreciation-amortisation-and-impairment"/>
    <hyperlink ref="F24" r:id="rId8" location="11-income-taxes" display="http://www.wartsilareports.com/en-US/2016/ar/financial-statements/financials-2016/consolidated-financial-statements/notes-to-the-consolidated-financial-statements/ - 11-income-taxes"/>
    <hyperlink ref="F32" r:id="rId9" location="12-earnings-per-share" display="http://www.wartsilareports.com/en-US/2016/ar/financial-statements/financials-2016/consolidated-financial-statements/notes-to-the-consolidated-financial-statements/ - 12-earnings-per-share"/>
    <hyperlink ref="F14" r:id="rId10" location="15-investments-in-associates-and-joint-ventures" display="http://www.wartsilareports.com/en-US/2016/ar/financial-statements/financials-2016/consolidated-financial-statements/notes-to-the-consolidated-financial-statements/ - 15-investments-in-associates-and-joint-ventures"/>
    <hyperlink ref="F19" r:id="rId11" location="10-financial-income-and-expenses" display="http://www.wartsilareports.com/en-US/2016/ar/financial-statements/financials-2016/consolidated-financial-statements/notes-to-the-consolidated-financial-statements/ - 10-financial-income-and-expenses"/>
    <hyperlink ref="F20" r:id="rId12" location="10-financial-income-and-expenses" display="http://www.wartsilareports.com/en-US/2016/ar/financial-statements/financials-2016/consolidated-financial-statements/notes-to-the-consolidated-financial-statements/ - 10-financial-income-and-expenses"/>
  </hyperlinks>
  <printOptions horizontalCentered="1"/>
  <pageMargins left="0.78740157480314965" right="0.82677165354330717" top="0.86614173228346458" bottom="0.39370078740157483" header="0.51181102362204722" footer="0.35433070866141736"/>
  <pageSetup paperSize="9" scale="81" fitToHeight="2" orientation="portrait" r:id="rId13"/>
  <headerFooter alignWithMargins="0"/>
  <customProperties>
    <customPr name="SheetOptions" r:id="rId14"/>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46"/>
  <sheetViews>
    <sheetView zoomScaleNormal="100" workbookViewId="0">
      <selection sqref="A1:E1"/>
    </sheetView>
  </sheetViews>
  <sheetFormatPr defaultColWidth="8.83203125" defaultRowHeight="11.25"/>
  <cols>
    <col min="1" max="1" width="76.6640625" style="295" customWidth="1"/>
    <col min="2" max="5" width="13.33203125" style="232" customWidth="1"/>
    <col min="6" max="17" width="3.6640625" style="205" customWidth="1"/>
    <col min="18" max="16384" width="8.83203125" style="1016"/>
  </cols>
  <sheetData>
    <row r="1" spans="1:5" ht="15.75" customHeight="1">
      <c r="A1" s="1095" t="s">
        <v>1163</v>
      </c>
      <c r="B1" s="1095"/>
      <c r="C1" s="1095"/>
      <c r="D1" s="1095"/>
      <c r="E1" s="1095"/>
    </row>
    <row r="2" spans="1:5" ht="11.25" customHeight="1">
      <c r="A2" s="402"/>
      <c r="B2" s="287"/>
      <c r="C2" s="287"/>
      <c r="D2" s="287"/>
      <c r="E2" s="287"/>
    </row>
    <row r="3" spans="1:5" ht="11.25" customHeight="1">
      <c r="A3" s="1092" t="s">
        <v>1455</v>
      </c>
      <c r="B3" s="1092"/>
      <c r="C3" s="1092"/>
      <c r="D3" s="1092"/>
      <c r="E3" s="1092"/>
    </row>
    <row r="4" spans="1:5" ht="12.75" customHeight="1">
      <c r="A4" s="336"/>
      <c r="B4" s="691"/>
      <c r="C4" s="691"/>
      <c r="D4" s="691"/>
      <c r="E4" s="691"/>
    </row>
    <row r="5" spans="1:5" ht="12.75" customHeight="1">
      <c r="A5" s="1148" t="s">
        <v>944</v>
      </c>
      <c r="B5" s="1148"/>
      <c r="C5" s="1148"/>
      <c r="D5" s="1148"/>
      <c r="E5" s="1148"/>
    </row>
    <row r="6" spans="1:5" ht="11.25" customHeight="1">
      <c r="A6" s="823"/>
      <c r="B6" s="368"/>
      <c r="C6" s="368"/>
      <c r="D6" s="368"/>
      <c r="E6" s="368"/>
    </row>
    <row r="7" spans="1:5" ht="11.25" customHeight="1">
      <c r="A7" s="597" t="s">
        <v>728</v>
      </c>
      <c r="B7" s="649"/>
      <c r="C7" s="649"/>
      <c r="D7" s="649"/>
      <c r="E7" s="649"/>
    </row>
    <row r="8" spans="1:5" ht="33.75" customHeight="1">
      <c r="A8" s="597" t="s">
        <v>124</v>
      </c>
      <c r="B8" s="638" t="s">
        <v>1002</v>
      </c>
      <c r="C8" s="638" t="s">
        <v>1011</v>
      </c>
      <c r="D8" s="638" t="s">
        <v>901</v>
      </c>
      <c r="E8" s="638" t="s">
        <v>666</v>
      </c>
    </row>
    <row r="9" spans="1:5" ht="11.25" customHeight="1">
      <c r="A9" s="622" t="s">
        <v>1335</v>
      </c>
      <c r="B9" s="548">
        <v>197241130</v>
      </c>
      <c r="C9" s="548">
        <v>336</v>
      </c>
      <c r="D9" s="548">
        <v>61</v>
      </c>
      <c r="E9" s="548">
        <v>397</v>
      </c>
    </row>
    <row r="10" spans="1:5" ht="11.25" customHeight="1">
      <c r="A10" s="627" t="s">
        <v>1205</v>
      </c>
      <c r="B10" s="605">
        <v>197241130</v>
      </c>
      <c r="C10" s="605">
        <v>336</v>
      </c>
      <c r="D10" s="605">
        <v>61</v>
      </c>
      <c r="E10" s="605">
        <v>397</v>
      </c>
    </row>
    <row r="11" spans="1:5" ht="11.25" customHeight="1">
      <c r="A11" s="596" t="s">
        <v>1294</v>
      </c>
      <c r="B11" s="591">
        <v>197241130</v>
      </c>
      <c r="C11" s="591">
        <v>336</v>
      </c>
      <c r="D11" s="591">
        <v>61</v>
      </c>
      <c r="E11" s="591">
        <v>397</v>
      </c>
    </row>
    <row r="12" spans="1:5" ht="11.25" customHeight="1">
      <c r="A12" s="302"/>
      <c r="B12" s="304"/>
      <c r="C12" s="304"/>
      <c r="D12" s="304"/>
      <c r="E12" s="304"/>
    </row>
    <row r="13" spans="1:5" ht="12" customHeight="1">
      <c r="A13" s="1092" t="s">
        <v>1290</v>
      </c>
      <c r="B13" s="1092"/>
      <c r="C13" s="1092"/>
      <c r="D13" s="1092"/>
      <c r="E13" s="1092"/>
    </row>
    <row r="14" spans="1:5" ht="12" customHeight="1">
      <c r="A14" s="447"/>
      <c r="B14" s="447"/>
      <c r="C14" s="447"/>
      <c r="D14" s="447"/>
      <c r="E14" s="447"/>
    </row>
    <row r="15" spans="1:5" ht="12" customHeight="1">
      <c r="A15" s="1148" t="s">
        <v>1142</v>
      </c>
      <c r="B15" s="1148"/>
      <c r="C15" s="1148"/>
      <c r="D15" s="1148"/>
      <c r="E15" s="1148"/>
    </row>
    <row r="16" spans="1:5" ht="21" customHeight="1">
      <c r="A16" s="1147" t="s">
        <v>1354</v>
      </c>
      <c r="B16" s="1147"/>
      <c r="C16" s="1147"/>
      <c r="D16" s="1147"/>
      <c r="E16" s="1147"/>
    </row>
    <row r="17" spans="1:5" ht="11.25" customHeight="1">
      <c r="A17" s="302"/>
      <c r="B17" s="304"/>
      <c r="C17" s="304"/>
      <c r="D17" s="304"/>
      <c r="E17" s="304"/>
    </row>
    <row r="18" spans="1:5" ht="11.25" customHeight="1">
      <c r="A18" s="1148" t="s">
        <v>1141</v>
      </c>
      <c r="B18" s="1148"/>
      <c r="C18" s="1148"/>
      <c r="D18" s="1148"/>
      <c r="E18" s="1148"/>
    </row>
    <row r="19" spans="1:5" ht="23.25" customHeight="1">
      <c r="A19" s="1146" t="s">
        <v>1456</v>
      </c>
      <c r="B19" s="1146"/>
      <c r="C19" s="1146"/>
      <c r="D19" s="1146"/>
      <c r="E19" s="1146"/>
    </row>
    <row r="20" spans="1:5" ht="11.25" customHeight="1">
      <c r="A20" s="302"/>
      <c r="B20" s="304"/>
      <c r="C20" s="304"/>
      <c r="D20" s="304"/>
      <c r="E20" s="304"/>
    </row>
    <row r="21" spans="1:5" ht="11.25" customHeight="1">
      <c r="A21" s="1148" t="s">
        <v>387</v>
      </c>
      <c r="B21" s="1148"/>
      <c r="C21" s="1148"/>
      <c r="D21" s="1148"/>
      <c r="E21" s="1148"/>
    </row>
    <row r="22" spans="1:5" ht="38.25" customHeight="1">
      <c r="A22" s="1147" t="s">
        <v>1040</v>
      </c>
      <c r="B22" s="1147"/>
      <c r="C22" s="1147"/>
      <c r="D22" s="1147"/>
      <c r="E22" s="1147"/>
    </row>
    <row r="23" spans="1:5" ht="11.25" customHeight="1">
      <c r="A23" s="346"/>
      <c r="B23" s="290"/>
      <c r="C23" s="290"/>
      <c r="D23" s="290"/>
      <c r="E23" s="290"/>
    </row>
    <row r="24" spans="1:5" ht="12.75">
      <c r="A24" s="1148" t="s">
        <v>356</v>
      </c>
      <c r="B24" s="1148"/>
      <c r="C24" s="1148"/>
      <c r="D24" s="1148"/>
      <c r="E24" s="1148"/>
    </row>
    <row r="25" spans="1:5" ht="36.75" customHeight="1">
      <c r="A25" s="1147" t="s">
        <v>1000</v>
      </c>
      <c r="B25" s="1147"/>
      <c r="C25" s="1147"/>
      <c r="D25" s="1147"/>
      <c r="E25" s="1147"/>
    </row>
    <row r="26" spans="1:5">
      <c r="A26" s="824"/>
      <c r="B26" s="221"/>
      <c r="C26" s="328"/>
      <c r="D26" s="328"/>
      <c r="E26" s="328"/>
    </row>
    <row r="27" spans="1:5" ht="46.5" customHeight="1">
      <c r="A27" s="597" t="s">
        <v>728</v>
      </c>
      <c r="B27" s="649"/>
      <c r="C27" s="638"/>
      <c r="D27" s="1230" t="s">
        <v>1008</v>
      </c>
      <c r="E27" s="1230"/>
    </row>
    <row r="28" spans="1:5">
      <c r="A28" s="1128" t="s">
        <v>1355</v>
      </c>
      <c r="B28" s="1128"/>
      <c r="C28" s="548"/>
      <c r="D28" s="548"/>
      <c r="E28" s="548">
        <v>-89</v>
      </c>
    </row>
    <row r="29" spans="1:5">
      <c r="A29" s="1088" t="s">
        <v>1247</v>
      </c>
      <c r="B29" s="1088"/>
      <c r="C29" s="605"/>
      <c r="D29" s="605"/>
      <c r="E29" s="605">
        <v>23</v>
      </c>
    </row>
    <row r="30" spans="1:5">
      <c r="A30" s="1127" t="s">
        <v>1356</v>
      </c>
      <c r="B30" s="1127"/>
      <c r="C30" s="548"/>
      <c r="D30" s="548"/>
      <c r="E30" s="548">
        <v>-66</v>
      </c>
    </row>
    <row r="31" spans="1:5">
      <c r="A31" s="1128" t="s">
        <v>943</v>
      </c>
      <c r="B31" s="1128"/>
      <c r="C31" s="548"/>
      <c r="D31" s="548"/>
      <c r="E31" s="548">
        <v>16</v>
      </c>
    </row>
    <row r="32" spans="1:5">
      <c r="A32" s="1128" t="s">
        <v>362</v>
      </c>
      <c r="B32" s="1128"/>
      <c r="C32" s="548"/>
      <c r="D32" s="548"/>
      <c r="E32" s="548">
        <v>-23</v>
      </c>
    </row>
    <row r="33" spans="1:5">
      <c r="A33" s="1088" t="s">
        <v>1247</v>
      </c>
      <c r="B33" s="1088"/>
      <c r="C33" s="605"/>
      <c r="D33" s="605"/>
      <c r="E33" s="605">
        <v>4</v>
      </c>
    </row>
    <row r="34" spans="1:5">
      <c r="A34" s="1127" t="s">
        <v>1357</v>
      </c>
      <c r="B34" s="1127"/>
      <c r="C34" s="548"/>
      <c r="D34" s="548"/>
      <c r="E34" s="548">
        <v>-70</v>
      </c>
    </row>
    <row r="35" spans="1:5">
      <c r="A35" s="1128" t="s">
        <v>943</v>
      </c>
      <c r="B35" s="1128"/>
      <c r="C35" s="548"/>
      <c r="D35" s="548"/>
      <c r="E35" s="548">
        <v>44</v>
      </c>
    </row>
    <row r="36" spans="1:5">
      <c r="A36" s="1128" t="s">
        <v>362</v>
      </c>
      <c r="B36" s="1128"/>
      <c r="C36" s="548"/>
      <c r="D36" s="548"/>
      <c r="E36" s="548">
        <v>-16</v>
      </c>
    </row>
    <row r="37" spans="1:5">
      <c r="A37" s="1088" t="s">
        <v>1247</v>
      </c>
      <c r="B37" s="1088"/>
      <c r="C37" s="605"/>
      <c r="D37" s="605"/>
      <c r="E37" s="605">
        <v>4</v>
      </c>
    </row>
    <row r="38" spans="1:5">
      <c r="A38" s="1105" t="s">
        <v>1358</v>
      </c>
      <c r="B38" s="1105"/>
      <c r="C38" s="584"/>
      <c r="D38" s="584"/>
      <c r="E38" s="584">
        <v>-39</v>
      </c>
    </row>
    <row r="40" spans="1:5" ht="12.75">
      <c r="A40" s="1148" t="s">
        <v>1036</v>
      </c>
      <c r="B40" s="1148"/>
      <c r="C40" s="1148"/>
      <c r="D40" s="1148"/>
      <c r="E40" s="1148"/>
    </row>
    <row r="41" spans="1:5" ht="35.25" customHeight="1">
      <c r="A41" s="1147" t="s">
        <v>1509</v>
      </c>
      <c r="B41" s="1147"/>
      <c r="C41" s="1147"/>
      <c r="D41" s="1147"/>
      <c r="E41" s="1147"/>
    </row>
    <row r="42" spans="1:5" ht="11.25" customHeight="1">
      <c r="B42" s="295"/>
      <c r="C42" s="295"/>
      <c r="D42" s="295"/>
      <c r="E42" s="295"/>
    </row>
    <row r="43" spans="1:5">
      <c r="A43" s="1147" t="s">
        <v>1476</v>
      </c>
      <c r="B43" s="1147"/>
      <c r="C43" s="1147"/>
      <c r="D43" s="1147"/>
      <c r="E43" s="1147"/>
    </row>
    <row r="46" spans="1:5">
      <c r="C46" s="399"/>
    </row>
  </sheetData>
  <mergeCells count="27">
    <mergeCell ref="A43:E43"/>
    <mergeCell ref="A41:E41"/>
    <mergeCell ref="A21:E21"/>
    <mergeCell ref="A22:E22"/>
    <mergeCell ref="A13:E13"/>
    <mergeCell ref="A24:E24"/>
    <mergeCell ref="A28:B28"/>
    <mergeCell ref="A29:B29"/>
    <mergeCell ref="A30:B30"/>
    <mergeCell ref="A31:B31"/>
    <mergeCell ref="A32:B32"/>
    <mergeCell ref="A33:B33"/>
    <mergeCell ref="A34:B34"/>
    <mergeCell ref="A35:B35"/>
    <mergeCell ref="A36:B36"/>
    <mergeCell ref="A1:E1"/>
    <mergeCell ref="A5:E5"/>
    <mergeCell ref="A3:E3"/>
    <mergeCell ref="A25:E25"/>
    <mergeCell ref="A40:E40"/>
    <mergeCell ref="A37:B37"/>
    <mergeCell ref="A38:B38"/>
    <mergeCell ref="A18:E18"/>
    <mergeCell ref="A19:E19"/>
    <mergeCell ref="A15:E15"/>
    <mergeCell ref="A16:E16"/>
    <mergeCell ref="D27:E27"/>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31"/>
  <sheetViews>
    <sheetView zoomScaleNormal="100" workbookViewId="0">
      <selection sqref="A1:G1"/>
    </sheetView>
  </sheetViews>
  <sheetFormatPr defaultColWidth="8.83203125" defaultRowHeight="11.25"/>
  <cols>
    <col min="1" max="1" width="50" style="295" customWidth="1"/>
    <col min="2" max="7" width="13.33203125" style="232" customWidth="1"/>
    <col min="8" max="17" width="3.6640625" style="205" customWidth="1"/>
    <col min="18" max="16384" width="8.83203125" style="1016"/>
  </cols>
  <sheetData>
    <row r="1" spans="1:7" ht="15.75">
      <c r="A1" s="1095" t="s">
        <v>1164</v>
      </c>
      <c r="B1" s="1202"/>
      <c r="C1" s="1202"/>
      <c r="D1" s="1202"/>
      <c r="E1" s="1202"/>
      <c r="F1" s="1202"/>
      <c r="G1" s="1202"/>
    </row>
    <row r="2" spans="1:7" ht="11.25" customHeight="1">
      <c r="A2" s="398"/>
      <c r="B2" s="407"/>
      <c r="C2" s="407"/>
      <c r="D2" s="407"/>
      <c r="E2" s="407"/>
      <c r="F2" s="407"/>
      <c r="G2" s="407"/>
    </row>
    <row r="3" spans="1:7">
      <c r="A3" s="613">
        <v>2016</v>
      </c>
      <c r="B3" s="262"/>
      <c r="C3" s="262"/>
      <c r="D3" s="262"/>
      <c r="E3" s="262"/>
      <c r="F3" s="262"/>
      <c r="G3" s="262"/>
    </row>
    <row r="4" spans="1:7" ht="33.75" customHeight="1">
      <c r="A4" s="403" t="s">
        <v>728</v>
      </c>
      <c r="B4" s="776" t="s">
        <v>517</v>
      </c>
      <c r="C4" s="776" t="s">
        <v>1029</v>
      </c>
      <c r="D4" s="776" t="s">
        <v>945</v>
      </c>
      <c r="E4" s="776" t="s">
        <v>1363</v>
      </c>
      <c r="F4" s="776" t="s">
        <v>946</v>
      </c>
      <c r="G4" s="776" t="s">
        <v>666</v>
      </c>
    </row>
    <row r="5" spans="1:7">
      <c r="A5" s="622" t="s">
        <v>1359</v>
      </c>
      <c r="B5" s="764">
        <v>15</v>
      </c>
      <c r="C5" s="764">
        <v>187</v>
      </c>
      <c r="D5" s="764">
        <v>17</v>
      </c>
      <c r="E5" s="764">
        <v>15</v>
      </c>
      <c r="F5" s="764">
        <v>35</v>
      </c>
      <c r="G5" s="764">
        <v>269</v>
      </c>
    </row>
    <row r="6" spans="1:7">
      <c r="A6" s="1032" t="s">
        <v>821</v>
      </c>
      <c r="B6" s="764"/>
      <c r="C6" s="764">
        <v>1</v>
      </c>
      <c r="D6" s="764"/>
      <c r="E6" s="764"/>
      <c r="F6" s="764"/>
      <c r="G6" s="764">
        <v>1</v>
      </c>
    </row>
    <row r="7" spans="1:7">
      <c r="A7" s="622" t="s">
        <v>822</v>
      </c>
      <c r="B7" s="764">
        <v>6</v>
      </c>
      <c r="C7" s="764">
        <v>48</v>
      </c>
      <c r="D7" s="764">
        <v>10</v>
      </c>
      <c r="E7" s="764">
        <v>22</v>
      </c>
      <c r="F7" s="764">
        <v>7</v>
      </c>
      <c r="G7" s="764">
        <v>94</v>
      </c>
    </row>
    <row r="8" spans="1:7">
      <c r="A8" s="622" t="s">
        <v>518</v>
      </c>
      <c r="B8" s="764">
        <v>-1</v>
      </c>
      <c r="C8" s="764">
        <v>-66</v>
      </c>
      <c r="D8" s="764">
        <v>-9</v>
      </c>
      <c r="E8" s="764">
        <v>-18</v>
      </c>
      <c r="F8" s="764">
        <v>-8</v>
      </c>
      <c r="G8" s="764">
        <v>-103</v>
      </c>
    </row>
    <row r="9" spans="1:7">
      <c r="A9" s="592" t="s">
        <v>842</v>
      </c>
      <c r="B9" s="705">
        <v>-2</v>
      </c>
      <c r="C9" s="705"/>
      <c r="D9" s="705">
        <v>-2</v>
      </c>
      <c r="E9" s="705">
        <v>-2</v>
      </c>
      <c r="F9" s="705">
        <v>-5</v>
      </c>
      <c r="G9" s="705">
        <v>-11</v>
      </c>
    </row>
    <row r="10" spans="1:7">
      <c r="A10" s="598" t="s">
        <v>1361</v>
      </c>
      <c r="B10" s="706">
        <v>17</v>
      </c>
      <c r="C10" s="706">
        <v>170</v>
      </c>
      <c r="D10" s="706">
        <v>17</v>
      </c>
      <c r="E10" s="706">
        <v>18</v>
      </c>
      <c r="F10" s="766">
        <v>29</v>
      </c>
      <c r="G10" s="706">
        <v>250</v>
      </c>
    </row>
    <row r="11" spans="1:7">
      <c r="A11" s="653"/>
      <c r="B11" s="777"/>
      <c r="C11" s="777"/>
      <c r="D11" s="777"/>
      <c r="E11" s="777"/>
      <c r="F11" s="777"/>
      <c r="G11" s="777"/>
    </row>
    <row r="12" spans="1:7">
      <c r="A12" s="821" t="s">
        <v>454</v>
      </c>
      <c r="B12" s="763"/>
      <c r="C12" s="763"/>
      <c r="D12" s="763"/>
      <c r="E12" s="763"/>
      <c r="F12" s="763"/>
      <c r="G12" s="764">
        <v>44</v>
      </c>
    </row>
    <row r="13" spans="1:7">
      <c r="A13" s="821" t="s">
        <v>455</v>
      </c>
      <c r="B13" s="763"/>
      <c r="C13" s="763"/>
      <c r="D13" s="763"/>
      <c r="E13" s="763"/>
      <c r="F13" s="763"/>
      <c r="G13" s="764">
        <v>206</v>
      </c>
    </row>
    <row r="14" spans="1:7">
      <c r="A14" s="373"/>
      <c r="B14" s="260"/>
      <c r="C14" s="260"/>
      <c r="D14" s="260"/>
      <c r="E14" s="260"/>
      <c r="F14" s="260"/>
      <c r="G14" s="260"/>
    </row>
    <row r="15" spans="1:7">
      <c r="A15" s="373"/>
      <c r="B15" s="221"/>
      <c r="C15" s="221"/>
      <c r="D15" s="221"/>
      <c r="E15" s="221"/>
      <c r="F15" s="221"/>
      <c r="G15" s="221"/>
    </row>
    <row r="16" spans="1:7">
      <c r="A16" s="613">
        <v>2015</v>
      </c>
      <c r="B16" s="221"/>
      <c r="C16" s="221"/>
      <c r="D16" s="221"/>
      <c r="E16" s="221"/>
      <c r="F16" s="221"/>
      <c r="G16" s="221"/>
    </row>
    <row r="17" spans="1:17" ht="33" customHeight="1">
      <c r="A17" s="403" t="s">
        <v>728</v>
      </c>
      <c r="B17" s="404" t="s">
        <v>517</v>
      </c>
      <c r="C17" s="404" t="s">
        <v>1029</v>
      </c>
      <c r="D17" s="404" t="s">
        <v>945</v>
      </c>
      <c r="E17" s="404" t="s">
        <v>1363</v>
      </c>
      <c r="F17" s="404" t="s">
        <v>946</v>
      </c>
      <c r="G17" s="404" t="s">
        <v>666</v>
      </c>
    </row>
    <row r="18" spans="1:17">
      <c r="A18" s="622" t="s">
        <v>1360</v>
      </c>
      <c r="B18" s="548">
        <v>25</v>
      </c>
      <c r="C18" s="548">
        <v>190</v>
      </c>
      <c r="D18" s="548">
        <v>24</v>
      </c>
      <c r="E18" s="548">
        <v>24</v>
      </c>
      <c r="F18" s="548">
        <v>28</v>
      </c>
      <c r="G18" s="548">
        <v>292</v>
      </c>
    </row>
    <row r="19" spans="1:17">
      <c r="A19" s="1032" t="s">
        <v>821</v>
      </c>
      <c r="B19" s="548"/>
      <c r="C19" s="548">
        <v>2</v>
      </c>
      <c r="D19" s="548"/>
      <c r="E19" s="548"/>
      <c r="F19" s="548"/>
      <c r="G19" s="548">
        <v>2</v>
      </c>
    </row>
    <row r="20" spans="1:17">
      <c r="A20" s="957" t="s">
        <v>878</v>
      </c>
      <c r="B20" s="548">
        <v>6</v>
      </c>
      <c r="C20" s="548">
        <v>8</v>
      </c>
      <c r="D20" s="548"/>
      <c r="E20" s="548"/>
      <c r="F20" s="548">
        <v>7</v>
      </c>
      <c r="G20" s="548">
        <v>19</v>
      </c>
      <c r="H20" s="959"/>
      <c r="I20" s="959"/>
      <c r="J20" s="959"/>
      <c r="K20" s="959"/>
      <c r="L20" s="959"/>
      <c r="M20" s="959"/>
      <c r="N20" s="959"/>
      <c r="O20" s="959"/>
      <c r="P20" s="959"/>
      <c r="Q20" s="959"/>
    </row>
    <row r="21" spans="1:17">
      <c r="A21" s="622" t="s">
        <v>822</v>
      </c>
      <c r="B21" s="548">
        <v>2</v>
      </c>
      <c r="C21" s="548">
        <v>84</v>
      </c>
      <c r="D21" s="548">
        <v>11</v>
      </c>
      <c r="E21" s="548">
        <v>11</v>
      </c>
      <c r="F21" s="548">
        <v>16</v>
      </c>
      <c r="G21" s="548">
        <v>123</v>
      </c>
    </row>
    <row r="22" spans="1:17">
      <c r="A22" s="622" t="s">
        <v>518</v>
      </c>
      <c r="B22" s="548">
        <v>-14</v>
      </c>
      <c r="C22" s="548">
        <v>-97</v>
      </c>
      <c r="D22" s="548">
        <v>-13</v>
      </c>
      <c r="E22" s="548">
        <v>-17</v>
      </c>
      <c r="F22" s="548">
        <v>-12</v>
      </c>
      <c r="G22" s="548">
        <v>-154</v>
      </c>
    </row>
    <row r="23" spans="1:17">
      <c r="A23" s="592" t="s">
        <v>842</v>
      </c>
      <c r="B23" s="523">
        <v>-3</v>
      </c>
      <c r="C23" s="523"/>
      <c r="D23" s="523">
        <v>-4</v>
      </c>
      <c r="E23" s="523">
        <v>-2</v>
      </c>
      <c r="F23" s="523">
        <v>-6</v>
      </c>
      <c r="G23" s="523">
        <v>-15</v>
      </c>
    </row>
    <row r="24" spans="1:17">
      <c r="A24" s="598" t="s">
        <v>1362</v>
      </c>
      <c r="B24" s="584">
        <v>15</v>
      </c>
      <c r="C24" s="584">
        <v>187</v>
      </c>
      <c r="D24" s="584">
        <v>17</v>
      </c>
      <c r="E24" s="584">
        <v>15</v>
      </c>
      <c r="F24" s="584">
        <v>35</v>
      </c>
      <c r="G24" s="584">
        <v>269</v>
      </c>
    </row>
    <row r="25" spans="1:17">
      <c r="A25" s="653"/>
      <c r="B25" s="654"/>
      <c r="C25" s="654"/>
      <c r="D25" s="654"/>
      <c r="E25" s="654"/>
      <c r="F25" s="654"/>
      <c r="G25" s="654"/>
    </row>
    <row r="26" spans="1:17">
      <c r="A26" s="821" t="s">
        <v>454</v>
      </c>
      <c r="B26" s="545"/>
      <c r="C26" s="545"/>
      <c r="D26" s="545"/>
      <c r="E26" s="545"/>
      <c r="F26" s="545"/>
      <c r="G26" s="548">
        <v>46</v>
      </c>
    </row>
    <row r="27" spans="1:17">
      <c r="A27" s="821" t="s">
        <v>455</v>
      </c>
      <c r="B27" s="545"/>
      <c r="C27" s="545"/>
      <c r="D27" s="545"/>
      <c r="E27" s="545"/>
      <c r="F27" s="545"/>
      <c r="G27" s="548">
        <v>223</v>
      </c>
    </row>
    <row r="28" spans="1:17">
      <c r="A28" s="373"/>
      <c r="B28" s="260"/>
      <c r="C28" s="260"/>
      <c r="D28" s="260"/>
      <c r="E28" s="260"/>
      <c r="F28" s="260"/>
      <c r="G28" s="260"/>
    </row>
    <row r="29" spans="1:17" ht="22.5" customHeight="1">
      <c r="A29" s="1147" t="s">
        <v>1457</v>
      </c>
      <c r="B29" s="1147"/>
      <c r="C29" s="1147"/>
      <c r="D29" s="1147"/>
      <c r="E29" s="1147"/>
      <c r="F29" s="1147"/>
      <c r="G29" s="1147"/>
      <c r="H29" s="959"/>
      <c r="I29" s="959"/>
      <c r="J29" s="959"/>
      <c r="K29" s="959"/>
      <c r="L29" s="959"/>
      <c r="M29" s="959"/>
      <c r="N29" s="959"/>
      <c r="O29" s="959"/>
      <c r="P29" s="959"/>
      <c r="Q29" s="959"/>
    </row>
    <row r="30" spans="1:17">
      <c r="A30" s="955"/>
      <c r="B30" s="260"/>
      <c r="C30" s="260"/>
      <c r="D30" s="260"/>
      <c r="E30" s="260"/>
      <c r="F30" s="260"/>
      <c r="G30" s="260"/>
      <c r="H30" s="959"/>
      <c r="I30" s="959"/>
      <c r="J30" s="959"/>
      <c r="K30" s="959"/>
      <c r="L30" s="959"/>
      <c r="M30" s="959"/>
      <c r="N30" s="959"/>
      <c r="O30" s="959"/>
      <c r="P30" s="959"/>
      <c r="Q30" s="959"/>
    </row>
    <row r="31" spans="1:17" ht="57" customHeight="1">
      <c r="A31" s="1231" t="s">
        <v>1364</v>
      </c>
      <c r="B31" s="1231"/>
      <c r="C31" s="1231"/>
      <c r="D31" s="1231"/>
      <c r="E31" s="1231"/>
      <c r="F31" s="1231"/>
      <c r="G31" s="1231"/>
    </row>
  </sheetData>
  <mergeCells count="3">
    <mergeCell ref="A31:G31"/>
    <mergeCell ref="A1:G1"/>
    <mergeCell ref="A29:G2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Q41"/>
  <sheetViews>
    <sheetView zoomScaleNormal="100" workbookViewId="0">
      <selection sqref="A1:F1"/>
    </sheetView>
  </sheetViews>
  <sheetFormatPr defaultColWidth="8.83203125" defaultRowHeight="11.25"/>
  <cols>
    <col min="1" max="1" width="63.33203125" style="295" customWidth="1"/>
    <col min="2" max="6" width="13.33203125" style="232" customWidth="1"/>
    <col min="7" max="17" width="3.6640625" style="205" customWidth="1"/>
    <col min="18" max="16384" width="8.83203125" style="1016"/>
  </cols>
  <sheetData>
    <row r="1" spans="1:6" ht="15.75">
      <c r="A1" s="1095" t="s">
        <v>1165</v>
      </c>
      <c r="B1" s="1202"/>
      <c r="C1" s="1202"/>
      <c r="D1" s="1202"/>
      <c r="E1" s="1202"/>
      <c r="F1" s="1202"/>
    </row>
    <row r="2" spans="1:6">
      <c r="A2" s="308"/>
      <c r="B2" s="304"/>
      <c r="C2" s="304"/>
      <c r="D2" s="304"/>
      <c r="E2" s="304"/>
      <c r="F2" s="304"/>
    </row>
    <row r="3" spans="1:6">
      <c r="A3" s="1060">
        <v>2016</v>
      </c>
      <c r="B3" s="328"/>
      <c r="C3" s="328"/>
      <c r="D3" s="328"/>
      <c r="E3" s="328"/>
      <c r="F3" s="328"/>
    </row>
    <row r="4" spans="1:6">
      <c r="A4" s="350"/>
      <c r="B4" s="904" t="s">
        <v>455</v>
      </c>
      <c r="C4" s="1232" t="s">
        <v>454</v>
      </c>
      <c r="D4" s="1232"/>
      <c r="E4" s="905"/>
      <c r="F4" s="778"/>
    </row>
    <row r="5" spans="1:6" ht="11.25" customHeight="1">
      <c r="A5" s="403" t="s">
        <v>728</v>
      </c>
      <c r="B5" s="779" t="s">
        <v>853</v>
      </c>
      <c r="C5" s="779" t="s">
        <v>1461</v>
      </c>
      <c r="D5" s="779" t="s">
        <v>1462</v>
      </c>
      <c r="E5" s="779" t="s">
        <v>854</v>
      </c>
      <c r="F5" s="779" t="s">
        <v>666</v>
      </c>
    </row>
    <row r="6" spans="1:6">
      <c r="A6" s="622" t="s">
        <v>252</v>
      </c>
      <c r="B6" s="712">
        <v>10</v>
      </c>
      <c r="C6" s="712">
        <v>8</v>
      </c>
      <c r="D6" s="712"/>
      <c r="E6" s="712"/>
      <c r="F6" s="712">
        <v>18</v>
      </c>
    </row>
    <row r="7" spans="1:6">
      <c r="A7" s="622" t="s">
        <v>253</v>
      </c>
      <c r="B7" s="712">
        <v>95</v>
      </c>
      <c r="C7" s="712">
        <v>137</v>
      </c>
      <c r="D7" s="712">
        <v>187</v>
      </c>
      <c r="E7" s="712">
        <v>186</v>
      </c>
      <c r="F7" s="712">
        <v>606</v>
      </c>
    </row>
    <row r="8" spans="1:6">
      <c r="A8" s="622" t="s">
        <v>990</v>
      </c>
      <c r="B8" s="712">
        <v>1</v>
      </c>
      <c r="C8" s="712"/>
      <c r="D8" s="712"/>
      <c r="E8" s="712"/>
      <c r="F8" s="712">
        <v>1</v>
      </c>
    </row>
    <row r="9" spans="1:6">
      <c r="A9" s="622" t="s">
        <v>1227</v>
      </c>
      <c r="B9" s="712">
        <v>3</v>
      </c>
      <c r="C9" s="712"/>
      <c r="D9" s="712"/>
      <c r="E9" s="712"/>
      <c r="F9" s="712">
        <v>4</v>
      </c>
    </row>
    <row r="10" spans="1:6">
      <c r="A10" s="622" t="s">
        <v>361</v>
      </c>
      <c r="B10" s="712">
        <v>502</v>
      </c>
      <c r="C10" s="712"/>
      <c r="D10" s="712"/>
      <c r="E10" s="712"/>
      <c r="F10" s="712">
        <v>502</v>
      </c>
    </row>
    <row r="11" spans="1:6">
      <c r="A11" s="622" t="s">
        <v>53</v>
      </c>
      <c r="B11" s="712">
        <v>45</v>
      </c>
      <c r="C11" s="712"/>
      <c r="D11" s="712"/>
      <c r="E11" s="712"/>
      <c r="F11" s="712">
        <v>45</v>
      </c>
    </row>
    <row r="12" spans="1:6">
      <c r="A12" s="627" t="s">
        <v>715</v>
      </c>
      <c r="B12" s="705">
        <v>6</v>
      </c>
      <c r="C12" s="705"/>
      <c r="D12" s="705"/>
      <c r="E12" s="705"/>
      <c r="F12" s="705">
        <v>6</v>
      </c>
    </row>
    <row r="13" spans="1:6">
      <c r="A13" s="596" t="s">
        <v>666</v>
      </c>
      <c r="B13" s="706">
        <v>662</v>
      </c>
      <c r="C13" s="706">
        <v>145</v>
      </c>
      <c r="D13" s="706">
        <v>187</v>
      </c>
      <c r="E13" s="706">
        <v>186</v>
      </c>
      <c r="F13" s="706">
        <v>1181</v>
      </c>
    </row>
    <row r="14" spans="1:6">
      <c r="A14" s="595"/>
      <c r="B14" s="763"/>
      <c r="C14" s="763"/>
      <c r="D14" s="763"/>
      <c r="E14" s="763"/>
      <c r="F14" s="763"/>
    </row>
    <row r="15" spans="1:6">
      <c r="A15" s="627" t="s">
        <v>513</v>
      </c>
      <c r="B15" s="705">
        <v>8</v>
      </c>
      <c r="C15" s="705">
        <v>12</v>
      </c>
      <c r="D15" s="705">
        <v>10</v>
      </c>
      <c r="E15" s="705">
        <v>5</v>
      </c>
      <c r="F15" s="705">
        <v>34</v>
      </c>
    </row>
    <row r="16" spans="1:6">
      <c r="A16" s="595" t="s">
        <v>947</v>
      </c>
      <c r="B16" s="712">
        <v>670</v>
      </c>
      <c r="C16" s="712">
        <v>157</v>
      </c>
      <c r="D16" s="712">
        <v>197</v>
      </c>
      <c r="E16" s="712">
        <v>191</v>
      </c>
      <c r="F16" s="712">
        <v>1215</v>
      </c>
    </row>
    <row r="17" spans="1:6">
      <c r="A17" s="364"/>
      <c r="B17" s="303"/>
      <c r="C17" s="303"/>
      <c r="D17" s="303"/>
      <c r="E17" s="303"/>
      <c r="F17" s="303"/>
    </row>
    <row r="18" spans="1:6">
      <c r="A18" s="1060">
        <v>2015</v>
      </c>
      <c r="B18" s="328"/>
      <c r="C18" s="328"/>
      <c r="D18" s="328"/>
      <c r="E18" s="328"/>
      <c r="F18" s="328"/>
    </row>
    <row r="19" spans="1:6">
      <c r="A19" s="227"/>
      <c r="B19" s="903" t="s">
        <v>455</v>
      </c>
      <c r="C19" s="1233" t="s">
        <v>454</v>
      </c>
      <c r="D19" s="1233"/>
      <c r="E19" s="903"/>
      <c r="F19" s="255"/>
    </row>
    <row r="20" spans="1:6">
      <c r="A20" s="403" t="s">
        <v>728</v>
      </c>
      <c r="B20" s="409" t="s">
        <v>853</v>
      </c>
      <c r="C20" s="409" t="s">
        <v>1461</v>
      </c>
      <c r="D20" s="409" t="s">
        <v>1462</v>
      </c>
      <c r="E20" s="409" t="s">
        <v>854</v>
      </c>
      <c r="F20" s="409" t="s">
        <v>666</v>
      </c>
    </row>
    <row r="21" spans="1:6">
      <c r="A21" s="622" t="s">
        <v>252</v>
      </c>
      <c r="B21" s="548">
        <v>27</v>
      </c>
      <c r="C21" s="548">
        <v>18</v>
      </c>
      <c r="D21" s="548"/>
      <c r="E21" s="548"/>
      <c r="F21" s="548">
        <v>45</v>
      </c>
    </row>
    <row r="22" spans="1:6">
      <c r="A22" s="622" t="s">
        <v>253</v>
      </c>
      <c r="B22" s="548">
        <v>72</v>
      </c>
      <c r="C22" s="548">
        <v>170</v>
      </c>
      <c r="D22" s="548">
        <v>112</v>
      </c>
      <c r="E22" s="548">
        <v>189</v>
      </c>
      <c r="F22" s="548">
        <v>544</v>
      </c>
    </row>
    <row r="23" spans="1:6">
      <c r="A23" s="622" t="s">
        <v>990</v>
      </c>
      <c r="B23" s="548">
        <v>1</v>
      </c>
      <c r="C23" s="548"/>
      <c r="D23" s="548"/>
      <c r="E23" s="548"/>
      <c r="F23" s="548">
        <v>1</v>
      </c>
    </row>
    <row r="24" spans="1:6">
      <c r="A24" s="622" t="s">
        <v>1227</v>
      </c>
      <c r="B24" s="548">
        <v>133</v>
      </c>
      <c r="C24" s="548"/>
      <c r="D24" s="548"/>
      <c r="E24" s="548"/>
      <c r="F24" s="548">
        <v>134</v>
      </c>
    </row>
    <row r="25" spans="1:6">
      <c r="A25" s="622" t="s">
        <v>361</v>
      </c>
      <c r="B25" s="548">
        <v>510</v>
      </c>
      <c r="C25" s="548"/>
      <c r="D25" s="548"/>
      <c r="E25" s="548"/>
      <c r="F25" s="548">
        <v>510</v>
      </c>
    </row>
    <row r="26" spans="1:6">
      <c r="A26" s="622" t="s">
        <v>53</v>
      </c>
      <c r="B26" s="548">
        <v>32</v>
      </c>
      <c r="C26" s="548"/>
      <c r="D26" s="548"/>
      <c r="E26" s="548"/>
      <c r="F26" s="548">
        <v>32</v>
      </c>
    </row>
    <row r="27" spans="1:6">
      <c r="A27" s="627" t="s">
        <v>715</v>
      </c>
      <c r="B27" s="523">
        <v>2</v>
      </c>
      <c r="C27" s="523"/>
      <c r="D27" s="523"/>
      <c r="E27" s="523"/>
      <c r="F27" s="523">
        <v>2</v>
      </c>
    </row>
    <row r="28" spans="1:6">
      <c r="A28" s="596" t="s">
        <v>666</v>
      </c>
      <c r="B28" s="584">
        <v>777</v>
      </c>
      <c r="C28" s="584">
        <v>188</v>
      </c>
      <c r="D28" s="584">
        <v>112</v>
      </c>
      <c r="E28" s="584">
        <v>189</v>
      </c>
      <c r="F28" s="584">
        <v>1268</v>
      </c>
    </row>
    <row r="29" spans="1:6">
      <c r="A29" s="595"/>
      <c r="B29" s="545"/>
      <c r="C29" s="545"/>
      <c r="D29" s="545"/>
      <c r="E29" s="545"/>
      <c r="F29" s="545"/>
    </row>
    <row r="30" spans="1:6">
      <c r="A30" s="627" t="s">
        <v>513</v>
      </c>
      <c r="B30" s="523">
        <v>8</v>
      </c>
      <c r="C30" s="523">
        <v>10</v>
      </c>
      <c r="D30" s="523">
        <v>8</v>
      </c>
      <c r="E30" s="523">
        <v>8</v>
      </c>
      <c r="F30" s="523">
        <v>34</v>
      </c>
    </row>
    <row r="31" spans="1:6">
      <c r="A31" s="595" t="s">
        <v>947</v>
      </c>
      <c r="B31" s="548">
        <v>785</v>
      </c>
      <c r="C31" s="548">
        <v>198</v>
      </c>
      <c r="D31" s="548">
        <v>120</v>
      </c>
      <c r="E31" s="548">
        <v>197</v>
      </c>
      <c r="F31" s="548">
        <v>1302</v>
      </c>
    </row>
    <row r="32" spans="1:6">
      <c r="A32" s="373"/>
      <c r="B32" s="221"/>
      <c r="C32" s="221"/>
      <c r="D32" s="221"/>
      <c r="E32" s="221"/>
      <c r="F32" s="221"/>
    </row>
    <row r="33" spans="1:6" ht="11.25" customHeight="1">
      <c r="A33" s="1142" t="s">
        <v>1178</v>
      </c>
      <c r="B33" s="1152"/>
      <c r="C33" s="1152"/>
      <c r="D33" s="1152"/>
      <c r="E33" s="1152"/>
      <c r="F33" s="1152"/>
    </row>
    <row r="38" spans="1:6">
      <c r="C38" s="408"/>
    </row>
    <row r="39" spans="1:6">
      <c r="A39" s="354"/>
      <c r="C39" s="344"/>
    </row>
    <row r="41" spans="1:6">
      <c r="A41" s="354"/>
    </row>
  </sheetData>
  <mergeCells count="4">
    <mergeCell ref="A33:F33"/>
    <mergeCell ref="A1:F1"/>
    <mergeCell ref="C4:D4"/>
    <mergeCell ref="C19:D1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Q16"/>
  <sheetViews>
    <sheetView zoomScaleNormal="100" workbookViewId="0">
      <selection sqref="A1:C1"/>
    </sheetView>
  </sheetViews>
  <sheetFormatPr defaultColWidth="8.83203125" defaultRowHeight="11.25"/>
  <cols>
    <col min="1" max="1" width="90" style="295" customWidth="1"/>
    <col min="2" max="3" width="20" style="232" customWidth="1"/>
    <col min="4" max="17" width="3.6640625" style="205" customWidth="1"/>
    <col min="18" max="16384" width="8.83203125" style="1016"/>
  </cols>
  <sheetData>
    <row r="1" spans="1:3" ht="15.75">
      <c r="A1" s="1095" t="s">
        <v>1166</v>
      </c>
      <c r="B1" s="1197"/>
      <c r="C1" s="1197"/>
    </row>
    <row r="2" spans="1:3" ht="11.25" customHeight="1">
      <c r="A2" s="366"/>
      <c r="B2" s="360"/>
      <c r="C2" s="360"/>
    </row>
    <row r="3" spans="1:3">
      <c r="A3" s="403" t="s">
        <v>728</v>
      </c>
      <c r="B3" s="780">
        <v>2016</v>
      </c>
      <c r="C3" s="412">
        <v>2015</v>
      </c>
    </row>
    <row r="4" spans="1:3">
      <c r="A4" s="622" t="s">
        <v>201</v>
      </c>
      <c r="B4" s="712">
        <v>479</v>
      </c>
      <c r="C4" s="548">
        <v>557</v>
      </c>
    </row>
    <row r="5" spans="1:3">
      <c r="A5" s="622" t="s">
        <v>202</v>
      </c>
      <c r="B5" s="712">
        <v>158</v>
      </c>
      <c r="C5" s="548">
        <v>189</v>
      </c>
    </row>
    <row r="6" spans="1:3">
      <c r="A6" s="622" t="s">
        <v>53</v>
      </c>
      <c r="B6" s="712">
        <v>45</v>
      </c>
      <c r="C6" s="548">
        <v>32</v>
      </c>
    </row>
    <row r="7" spans="1:3">
      <c r="A7" s="622" t="s">
        <v>532</v>
      </c>
      <c r="B7" s="712">
        <v>6</v>
      </c>
      <c r="C7" s="548">
        <v>2</v>
      </c>
    </row>
    <row r="8" spans="1:3">
      <c r="A8" s="622" t="s">
        <v>452</v>
      </c>
      <c r="B8" s="712">
        <v>63</v>
      </c>
      <c r="C8" s="548">
        <v>68</v>
      </c>
    </row>
    <row r="9" spans="1:3">
      <c r="A9" s="622" t="s">
        <v>348</v>
      </c>
      <c r="B9" s="712">
        <v>25</v>
      </c>
      <c r="C9" s="548">
        <v>18</v>
      </c>
    </row>
    <row r="10" spans="1:3">
      <c r="A10" s="627" t="s">
        <v>605</v>
      </c>
      <c r="B10" s="705">
        <v>58</v>
      </c>
      <c r="C10" s="523">
        <v>69</v>
      </c>
    </row>
    <row r="11" spans="1:3">
      <c r="A11" s="596" t="s">
        <v>666</v>
      </c>
      <c r="B11" s="706">
        <v>834</v>
      </c>
      <c r="C11" s="584">
        <v>935</v>
      </c>
    </row>
    <row r="12" spans="1:3">
      <c r="A12" s="595"/>
      <c r="B12" s="725"/>
      <c r="C12" s="545"/>
    </row>
    <row r="13" spans="1:3">
      <c r="A13" s="821" t="s">
        <v>454</v>
      </c>
      <c r="B13" s="712">
        <v>1</v>
      </c>
      <c r="C13" s="548">
        <v>2</v>
      </c>
    </row>
    <row r="14" spans="1:3">
      <c r="A14" s="821" t="s">
        <v>455</v>
      </c>
      <c r="B14" s="712">
        <v>833</v>
      </c>
      <c r="C14" s="548">
        <v>933</v>
      </c>
    </row>
    <row r="15" spans="1:3" ht="15">
      <c r="A15" s="410"/>
      <c r="B15" s="395"/>
      <c r="C15" s="411"/>
    </row>
    <row r="16" spans="1:3" ht="15">
      <c r="A16" s="410"/>
      <c r="B16" s="411"/>
      <c r="C16" s="411"/>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58"/>
  <sheetViews>
    <sheetView zoomScaleNormal="100" workbookViewId="0">
      <selection sqref="A1:F1"/>
    </sheetView>
  </sheetViews>
  <sheetFormatPr defaultColWidth="8.83203125" defaultRowHeight="11.25"/>
  <cols>
    <col min="1" max="1" width="3.33203125" style="295" customWidth="1"/>
    <col min="2" max="2" width="73.33203125" style="295" customWidth="1"/>
    <col min="3" max="6" width="13.33203125" style="232" customWidth="1"/>
    <col min="7" max="17" width="3.6640625" style="1040" customWidth="1"/>
    <col min="18" max="16384" width="8.83203125" style="1040"/>
  </cols>
  <sheetData>
    <row r="1" spans="1:6" ht="15.75">
      <c r="A1" s="1137" t="s">
        <v>1167</v>
      </c>
      <c r="B1" s="1162"/>
      <c r="C1" s="1162"/>
      <c r="D1" s="1162"/>
      <c r="E1" s="1162"/>
      <c r="F1" s="1162"/>
    </row>
    <row r="2" spans="1:6" ht="11.25" customHeight="1">
      <c r="A2" s="207"/>
      <c r="B2" s="207"/>
      <c r="C2" s="207"/>
      <c r="D2" s="207"/>
      <c r="E2" s="207"/>
      <c r="F2" s="207"/>
    </row>
    <row r="3" spans="1:6" ht="11.25" customHeight="1">
      <c r="A3" s="1234" t="s">
        <v>1381</v>
      </c>
      <c r="B3" s="1235"/>
      <c r="C3" s="1235"/>
      <c r="D3" s="1235"/>
      <c r="E3" s="1235"/>
      <c r="F3" s="1235"/>
    </row>
    <row r="4" spans="1:6" ht="11.25" customHeight="1">
      <c r="A4" s="413"/>
      <c r="B4" s="207"/>
      <c r="C4" s="414"/>
      <c r="D4" s="414"/>
      <c r="E4" s="414"/>
      <c r="F4" s="414"/>
    </row>
    <row r="5" spans="1:6" ht="22.5" customHeight="1">
      <c r="A5" s="1119" t="s">
        <v>728</v>
      </c>
      <c r="B5" s="1119"/>
      <c r="C5" s="781">
        <v>2016</v>
      </c>
      <c r="D5" s="776" t="s">
        <v>1009</v>
      </c>
      <c r="E5" s="415">
        <v>2015</v>
      </c>
      <c r="F5" s="404" t="s">
        <v>1009</v>
      </c>
    </row>
    <row r="6" spans="1:6" ht="11.25" customHeight="1">
      <c r="A6" s="1127" t="s">
        <v>537</v>
      </c>
      <c r="B6" s="1128"/>
      <c r="C6" s="712"/>
      <c r="D6" s="712"/>
      <c r="E6" s="548"/>
      <c r="F6" s="548"/>
    </row>
    <row r="7" spans="1:6" ht="11.25" customHeight="1">
      <c r="A7" s="1128" t="s">
        <v>213</v>
      </c>
      <c r="B7" s="1128"/>
      <c r="C7" s="712">
        <v>165</v>
      </c>
      <c r="D7" s="712"/>
      <c r="E7" s="548">
        <v>185</v>
      </c>
      <c r="F7" s="548"/>
    </row>
    <row r="8" spans="1:6" ht="11.25" customHeight="1">
      <c r="A8" s="1128" t="s">
        <v>1365</v>
      </c>
      <c r="B8" s="1128"/>
      <c r="C8" s="712">
        <v>81</v>
      </c>
      <c r="D8" s="712"/>
      <c r="E8" s="548"/>
      <c r="F8" s="548"/>
    </row>
    <row r="9" spans="1:6" ht="11.25" customHeight="1">
      <c r="A9" s="1128" t="s">
        <v>1034</v>
      </c>
      <c r="B9" s="1128"/>
      <c r="C9" s="712"/>
      <c r="D9" s="712"/>
      <c r="E9" s="548">
        <v>1</v>
      </c>
      <c r="F9" s="548"/>
    </row>
    <row r="10" spans="1:6" ht="11.25" customHeight="1">
      <c r="A10" s="1129" t="s">
        <v>1250</v>
      </c>
      <c r="B10" s="1129"/>
      <c r="C10" s="705">
        <v>2788</v>
      </c>
      <c r="D10" s="705">
        <v>478</v>
      </c>
      <c r="E10" s="523">
        <v>2205</v>
      </c>
      <c r="F10" s="523">
        <v>678</v>
      </c>
    </row>
    <row r="11" spans="1:6" ht="11.25" customHeight="1">
      <c r="A11" s="1105" t="s">
        <v>666</v>
      </c>
      <c r="B11" s="1203"/>
      <c r="C11" s="706">
        <v>3034</v>
      </c>
      <c r="D11" s="706">
        <v>478</v>
      </c>
      <c r="E11" s="584">
        <v>2390</v>
      </c>
      <c r="F11" s="584">
        <v>678</v>
      </c>
    </row>
    <row r="12" spans="1:6" ht="11.25" customHeight="1">
      <c r="A12" s="615"/>
      <c r="B12" s="615"/>
      <c r="C12" s="782"/>
      <c r="D12" s="782"/>
      <c r="E12" s="615"/>
      <c r="F12" s="615"/>
    </row>
    <row r="13" spans="1:6" s="1043" customFormat="1" ht="11.25" customHeight="1">
      <c r="A13" s="1236" t="s">
        <v>646</v>
      </c>
      <c r="B13" s="1237"/>
      <c r="C13" s="1068"/>
      <c r="D13" s="1068"/>
      <c r="E13" s="1069"/>
      <c r="F13" s="1069"/>
    </row>
    <row r="14" spans="1:6" ht="11.25" customHeight="1">
      <c r="A14" s="1078" t="s">
        <v>213</v>
      </c>
      <c r="B14" s="1078"/>
      <c r="C14" s="712">
        <v>-4</v>
      </c>
      <c r="D14" s="782"/>
      <c r="E14" s="548">
        <v>-4</v>
      </c>
      <c r="F14" s="615"/>
    </row>
    <row r="15" spans="1:6" ht="11.25" customHeight="1">
      <c r="A15" s="1128" t="s">
        <v>1365</v>
      </c>
      <c r="B15" s="1128"/>
      <c r="C15" s="712">
        <v>-10</v>
      </c>
      <c r="D15" s="782"/>
      <c r="E15" s="548"/>
      <c r="F15" s="615"/>
    </row>
    <row r="16" spans="1:6" ht="11.25" customHeight="1">
      <c r="A16" s="1088" t="s">
        <v>1250</v>
      </c>
      <c r="B16" s="1088"/>
      <c r="C16" s="705">
        <v>-22</v>
      </c>
      <c r="D16" s="783"/>
      <c r="E16" s="523">
        <v>-18</v>
      </c>
      <c r="F16" s="656"/>
    </row>
    <row r="17" spans="1:6" ht="11.25" customHeight="1">
      <c r="A17" s="1132" t="s">
        <v>666</v>
      </c>
      <c r="B17" s="1087"/>
      <c r="C17" s="706">
        <v>-35</v>
      </c>
      <c r="D17" s="784"/>
      <c r="E17" s="584">
        <v>-22</v>
      </c>
      <c r="F17" s="588"/>
    </row>
    <row r="18" spans="1:6" ht="11.25" customHeight="1">
      <c r="A18" s="207"/>
      <c r="B18" s="207"/>
      <c r="C18" s="207"/>
      <c r="D18" s="207"/>
      <c r="E18" s="207"/>
      <c r="F18" s="207"/>
    </row>
    <row r="19" spans="1:6" ht="24.75" customHeight="1">
      <c r="A19" s="1150" t="s">
        <v>1458</v>
      </c>
      <c r="B19" s="1150"/>
      <c r="C19" s="1092"/>
      <c r="D19" s="1092"/>
      <c r="E19" s="1092"/>
      <c r="F19" s="1092"/>
    </row>
    <row r="20" spans="1:6">
      <c r="A20" s="413"/>
      <c r="B20" s="207"/>
      <c r="C20" s="207"/>
      <c r="D20" s="207"/>
      <c r="E20" s="207"/>
      <c r="F20" s="207"/>
    </row>
    <row r="21" spans="1:6" ht="57.75" customHeight="1">
      <c r="A21" s="1146" t="s">
        <v>1510</v>
      </c>
      <c r="B21" s="1146"/>
      <c r="C21" s="1146"/>
      <c r="D21" s="1146"/>
      <c r="E21" s="1146"/>
      <c r="F21" s="1146"/>
    </row>
    <row r="22" spans="1:6">
      <c r="A22" s="413"/>
      <c r="B22" s="207"/>
      <c r="C22" s="207"/>
      <c r="D22" s="207"/>
      <c r="E22" s="207"/>
      <c r="F22" s="207"/>
    </row>
    <row r="23" spans="1:6">
      <c r="A23" s="1140" t="s">
        <v>728</v>
      </c>
      <c r="B23" s="1188"/>
      <c r="C23" s="657"/>
      <c r="D23" s="657"/>
      <c r="E23" s="785">
        <v>2016</v>
      </c>
      <c r="F23" s="658">
        <v>2015</v>
      </c>
    </row>
    <row r="24" spans="1:6">
      <c r="A24" s="1127" t="s">
        <v>1109</v>
      </c>
      <c r="B24" s="1127"/>
      <c r="C24" s="615"/>
      <c r="D24" s="615"/>
      <c r="E24" s="782"/>
      <c r="F24" s="615"/>
    </row>
    <row r="25" spans="1:6">
      <c r="A25" s="615"/>
      <c r="B25" s="615"/>
      <c r="C25" s="615"/>
      <c r="D25" s="615"/>
      <c r="E25" s="782"/>
      <c r="F25" s="615"/>
    </row>
    <row r="26" spans="1:6">
      <c r="A26" s="1127" t="s">
        <v>556</v>
      </c>
      <c r="B26" s="1127"/>
      <c r="C26" s="615"/>
      <c r="D26" s="615"/>
      <c r="E26" s="819"/>
      <c r="F26" s="625"/>
    </row>
    <row r="27" spans="1:6">
      <c r="A27" s="1129" t="s">
        <v>533</v>
      </c>
      <c r="B27" s="1129"/>
      <c r="C27" s="656"/>
      <c r="D27" s="656"/>
      <c r="E27" s="705">
        <v>9</v>
      </c>
      <c r="F27" s="523">
        <v>8</v>
      </c>
    </row>
    <row r="28" spans="1:6">
      <c r="A28" s="1105" t="s">
        <v>666</v>
      </c>
      <c r="B28" s="1105"/>
      <c r="C28" s="588"/>
      <c r="D28" s="588"/>
      <c r="E28" s="706">
        <v>9</v>
      </c>
      <c r="F28" s="584">
        <v>9</v>
      </c>
    </row>
    <row r="29" spans="1:6">
      <c r="A29" s="615"/>
      <c r="B29" s="615"/>
      <c r="C29" s="615"/>
      <c r="D29" s="615"/>
      <c r="E29" s="819"/>
      <c r="F29" s="625"/>
    </row>
    <row r="30" spans="1:6">
      <c r="A30" s="1127" t="s">
        <v>373</v>
      </c>
      <c r="B30" s="1127"/>
      <c r="C30" s="615"/>
      <c r="D30" s="615"/>
      <c r="E30" s="819"/>
      <c r="F30" s="625"/>
    </row>
    <row r="31" spans="1:6">
      <c r="A31" s="1082" t="s">
        <v>213</v>
      </c>
      <c r="B31" s="1082"/>
      <c r="C31" s="615"/>
      <c r="D31" s="615"/>
      <c r="E31" s="820">
        <v>-13</v>
      </c>
      <c r="F31" s="625">
        <v>-4</v>
      </c>
    </row>
    <row r="32" spans="1:6">
      <c r="A32" s="1129" t="s">
        <v>533</v>
      </c>
      <c r="B32" s="1129"/>
      <c r="C32" s="656"/>
      <c r="D32" s="656"/>
      <c r="E32" s="705">
        <v>-31</v>
      </c>
      <c r="F32" s="523">
        <v>-27</v>
      </c>
    </row>
    <row r="33" spans="1:6">
      <c r="A33" s="1105" t="s">
        <v>666</v>
      </c>
      <c r="B33" s="1105"/>
      <c r="C33" s="588"/>
      <c r="D33" s="588"/>
      <c r="E33" s="706">
        <v>-44</v>
      </c>
      <c r="F33" s="584">
        <v>-31</v>
      </c>
    </row>
    <row r="34" spans="1:6">
      <c r="A34" s="615"/>
      <c r="B34" s="615"/>
      <c r="C34" s="615"/>
      <c r="D34" s="615"/>
      <c r="E34" s="819"/>
      <c r="F34" s="625"/>
    </row>
    <row r="35" spans="1:6">
      <c r="A35" s="1127" t="s">
        <v>1110</v>
      </c>
      <c r="B35" s="1127"/>
      <c r="C35" s="615"/>
      <c r="D35" s="615"/>
      <c r="E35" s="819"/>
      <c r="F35" s="625"/>
    </row>
    <row r="36" spans="1:6">
      <c r="A36" s="1128" t="s">
        <v>556</v>
      </c>
      <c r="B36" s="1128"/>
      <c r="C36" s="615"/>
      <c r="D36" s="615"/>
      <c r="E36" s="712">
        <v>3</v>
      </c>
      <c r="F36" s="548">
        <v>1</v>
      </c>
    </row>
    <row r="37" spans="1:6">
      <c r="A37" s="1129" t="s">
        <v>373</v>
      </c>
      <c r="B37" s="1129"/>
      <c r="C37" s="656"/>
      <c r="D37" s="656"/>
      <c r="E37" s="705">
        <v>-38</v>
      </c>
      <c r="F37" s="523">
        <v>-23</v>
      </c>
    </row>
    <row r="38" spans="1:6">
      <c r="A38" s="1105" t="s">
        <v>666</v>
      </c>
      <c r="B38" s="1105"/>
      <c r="C38" s="588"/>
      <c r="D38" s="588"/>
      <c r="E38" s="706">
        <v>-35</v>
      </c>
      <c r="F38" s="584">
        <v>-22</v>
      </c>
    </row>
    <row r="39" spans="1:6">
      <c r="A39" s="207"/>
      <c r="B39" s="207"/>
      <c r="C39" s="207"/>
      <c r="D39" s="207"/>
      <c r="E39" s="207"/>
      <c r="F39" s="207"/>
    </row>
    <row r="40" spans="1:6">
      <c r="A40" s="207"/>
      <c r="B40" s="207"/>
      <c r="C40" s="207"/>
      <c r="D40" s="207"/>
      <c r="E40" s="207"/>
      <c r="F40" s="207"/>
    </row>
    <row r="41" spans="1:6" ht="12.75">
      <c r="A41" s="1148" t="s">
        <v>1478</v>
      </c>
      <c r="B41" s="1149"/>
      <c r="C41" s="1149"/>
      <c r="D41" s="1149"/>
      <c r="E41" s="1149"/>
      <c r="F41" s="1149"/>
    </row>
    <row r="42" spans="1:6">
      <c r="A42" s="413"/>
      <c r="B42" s="207"/>
      <c r="C42" s="414"/>
      <c r="D42" s="414"/>
      <c r="E42" s="414"/>
      <c r="F42" s="414"/>
    </row>
    <row r="43" spans="1:6" ht="23.25" customHeight="1">
      <c r="A43" s="1140" t="s">
        <v>728</v>
      </c>
      <c r="B43" s="1188"/>
      <c r="C43" s="657"/>
      <c r="D43" s="657"/>
      <c r="E43" s="775" t="s">
        <v>1107</v>
      </c>
      <c r="F43" s="775" t="s">
        <v>1108</v>
      </c>
    </row>
    <row r="44" spans="1:6">
      <c r="A44" s="1078" t="s">
        <v>533</v>
      </c>
      <c r="B44" s="1078"/>
      <c r="C44" s="615"/>
      <c r="D44" s="615"/>
      <c r="E44" s="782"/>
      <c r="F44" s="782"/>
    </row>
    <row r="45" spans="1:6">
      <c r="A45" s="615"/>
      <c r="B45" s="622" t="s">
        <v>857</v>
      </c>
      <c r="C45" s="615"/>
      <c r="D45" s="615"/>
      <c r="E45" s="712">
        <v>562</v>
      </c>
      <c r="F45" s="712">
        <v>75</v>
      </c>
    </row>
    <row r="46" spans="1:6">
      <c r="A46" s="615"/>
      <c r="B46" s="622" t="s">
        <v>858</v>
      </c>
      <c r="C46" s="615"/>
      <c r="D46" s="615"/>
      <c r="E46" s="712">
        <v>296</v>
      </c>
      <c r="F46" s="712">
        <v>40</v>
      </c>
    </row>
    <row r="47" spans="1:6">
      <c r="A47" s="615"/>
      <c r="B47" s="622" t="s">
        <v>859</v>
      </c>
      <c r="C47" s="615"/>
      <c r="D47" s="615"/>
      <c r="E47" s="712">
        <v>56</v>
      </c>
      <c r="F47" s="712">
        <v>279</v>
      </c>
    </row>
    <row r="48" spans="1:6">
      <c r="A48" s="615"/>
      <c r="B48" s="923" t="s">
        <v>675</v>
      </c>
      <c r="C48" s="615"/>
      <c r="D48" s="615"/>
      <c r="E48" s="712">
        <v>46</v>
      </c>
      <c r="F48" s="712"/>
    </row>
    <row r="49" spans="1:6">
      <c r="A49" s="615"/>
      <c r="B49" s="622" t="s">
        <v>5</v>
      </c>
      <c r="C49" s="615"/>
      <c r="D49" s="615"/>
      <c r="E49" s="712">
        <v>34</v>
      </c>
      <c r="F49" s="712"/>
    </row>
    <row r="50" spans="1:6">
      <c r="A50" s="615"/>
      <c r="B50" s="622" t="s">
        <v>860</v>
      </c>
      <c r="C50" s="615"/>
      <c r="D50" s="615"/>
      <c r="E50" s="712"/>
      <c r="F50" s="712">
        <v>7</v>
      </c>
    </row>
    <row r="51" spans="1:6">
      <c r="A51" s="615"/>
      <c r="B51" s="923" t="s">
        <v>1042</v>
      </c>
      <c r="C51" s="615"/>
      <c r="D51" s="615"/>
      <c r="E51" s="712">
        <v>14</v>
      </c>
      <c r="F51" s="712">
        <v>5</v>
      </c>
    </row>
    <row r="52" spans="1:6">
      <c r="A52" s="615"/>
      <c r="B52" s="622" t="s">
        <v>4</v>
      </c>
      <c r="C52" s="615"/>
      <c r="D52" s="615"/>
      <c r="E52" s="712">
        <v>5</v>
      </c>
      <c r="F52" s="712">
        <v>19</v>
      </c>
    </row>
    <row r="53" spans="1:6">
      <c r="A53" s="615"/>
      <c r="B53" s="985" t="s">
        <v>910</v>
      </c>
      <c r="C53" s="615"/>
      <c r="D53" s="615"/>
      <c r="E53" s="712">
        <v>11</v>
      </c>
      <c r="F53" s="712">
        <v>1</v>
      </c>
    </row>
    <row r="54" spans="1:6">
      <c r="A54" s="656"/>
      <c r="B54" s="627" t="s">
        <v>1118</v>
      </c>
      <c r="C54" s="656"/>
      <c r="D54" s="656"/>
      <c r="E54" s="705">
        <v>26</v>
      </c>
      <c r="F54" s="705">
        <v>25</v>
      </c>
    </row>
    <row r="55" spans="1:6">
      <c r="A55" s="1132" t="s">
        <v>666</v>
      </c>
      <c r="B55" s="1087"/>
      <c r="C55" s="584"/>
      <c r="D55" s="591"/>
      <c r="E55" s="706">
        <v>1049</v>
      </c>
      <c r="F55" s="706">
        <v>451</v>
      </c>
    </row>
    <row r="56" spans="1:6" ht="11.25" customHeight="1">
      <c r="A56" s="207"/>
      <c r="B56" s="207"/>
      <c r="C56" s="207"/>
      <c r="D56" s="207"/>
      <c r="E56" s="207"/>
      <c r="F56" s="207"/>
    </row>
    <row r="57" spans="1:6">
      <c r="A57" s="1166" t="s">
        <v>1117</v>
      </c>
      <c r="B57" s="1166"/>
      <c r="C57" s="1166"/>
      <c r="D57" s="1166"/>
      <c r="E57" s="1166"/>
      <c r="F57" s="1166"/>
    </row>
    <row r="58" spans="1:6">
      <c r="A58" s="207"/>
      <c r="B58" s="207"/>
      <c r="C58" s="207"/>
      <c r="D58" s="207"/>
      <c r="E58" s="207"/>
      <c r="F58" s="207"/>
    </row>
  </sheetData>
  <mergeCells count="34">
    <mergeCell ref="A26:B26"/>
    <mergeCell ref="A24:B24"/>
    <mergeCell ref="A23:B23"/>
    <mergeCell ref="A41:F41"/>
    <mergeCell ref="A19:F19"/>
    <mergeCell ref="A37:B37"/>
    <mergeCell ref="A36:B36"/>
    <mergeCell ref="A35:B35"/>
    <mergeCell ref="A33:B33"/>
    <mergeCell ref="A32:B32"/>
    <mergeCell ref="A30:B30"/>
    <mergeCell ref="A28:B28"/>
    <mergeCell ref="A31:B31"/>
    <mergeCell ref="A27:B27"/>
    <mergeCell ref="A21:F21"/>
    <mergeCell ref="A57:F57"/>
    <mergeCell ref="A43:B43"/>
    <mergeCell ref="A44:B44"/>
    <mergeCell ref="A55:B55"/>
    <mergeCell ref="A38:B38"/>
    <mergeCell ref="A17:B17"/>
    <mergeCell ref="A16:B16"/>
    <mergeCell ref="A10:B10"/>
    <mergeCell ref="A14:B14"/>
    <mergeCell ref="A11:B11"/>
    <mergeCell ref="A13:B13"/>
    <mergeCell ref="A15:B15"/>
    <mergeCell ref="A9:B9"/>
    <mergeCell ref="A1:F1"/>
    <mergeCell ref="A3:F3"/>
    <mergeCell ref="A6:B6"/>
    <mergeCell ref="A7:B7"/>
    <mergeCell ref="A5:B5"/>
    <mergeCell ref="A8:B8"/>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Q28"/>
  <sheetViews>
    <sheetView zoomScaleNormal="100" workbookViewId="0">
      <selection sqref="A1:F1"/>
    </sheetView>
  </sheetViews>
  <sheetFormatPr defaultColWidth="8.83203125" defaultRowHeight="11.25"/>
  <cols>
    <col min="1" max="1" width="3.33203125" style="295" customWidth="1"/>
    <col min="2" max="2" width="66.6640625" style="295" customWidth="1"/>
    <col min="3" max="6" width="15" style="232" customWidth="1"/>
    <col min="7" max="17" width="3.6640625" style="205" customWidth="1"/>
    <col min="18" max="16384" width="8.83203125" style="1016"/>
  </cols>
  <sheetData>
    <row r="1" spans="1:6" ht="15.75" customHeight="1">
      <c r="A1" s="1238" t="s">
        <v>1168</v>
      </c>
      <c r="B1" s="1239"/>
      <c r="C1" s="1239"/>
      <c r="D1" s="1239"/>
      <c r="E1" s="1239"/>
      <c r="F1" s="1239"/>
    </row>
    <row r="2" spans="1:6">
      <c r="A2" s="690"/>
      <c r="B2" s="416"/>
      <c r="C2" s="238"/>
      <c r="D2" s="238"/>
      <c r="E2" s="238"/>
      <c r="F2" s="238"/>
    </row>
    <row r="3" spans="1:6" ht="11.25" customHeight="1">
      <c r="A3" s="687"/>
      <c r="B3" s="687"/>
      <c r="C3" s="768"/>
      <c r="D3" s="734">
        <v>2016</v>
      </c>
      <c r="E3" s="683"/>
      <c r="F3" s="451">
        <v>2015</v>
      </c>
    </row>
    <row r="4" spans="1:6" ht="45" customHeight="1">
      <c r="A4" s="1140" t="s">
        <v>728</v>
      </c>
      <c r="B4" s="1140"/>
      <c r="C4" s="770" t="s">
        <v>969</v>
      </c>
      <c r="D4" s="770" t="s">
        <v>861</v>
      </c>
      <c r="E4" s="638" t="s">
        <v>969</v>
      </c>
      <c r="F4" s="638" t="s">
        <v>861</v>
      </c>
    </row>
    <row r="5" spans="1:6" ht="22.5" customHeight="1">
      <c r="A5" s="1130" t="s">
        <v>862</v>
      </c>
      <c r="B5" s="1130"/>
      <c r="C5" s="712"/>
      <c r="D5" s="712"/>
      <c r="E5" s="548"/>
      <c r="F5" s="548"/>
    </row>
    <row r="6" spans="1:6" ht="11.25" customHeight="1">
      <c r="A6" s="663"/>
      <c r="B6" s="682" t="s">
        <v>336</v>
      </c>
      <c r="C6" s="705">
        <v>19</v>
      </c>
      <c r="D6" s="705">
        <v>10</v>
      </c>
      <c r="E6" s="523">
        <v>20</v>
      </c>
      <c r="F6" s="523">
        <v>10</v>
      </c>
    </row>
    <row r="7" spans="1:6" ht="11.25" customHeight="1">
      <c r="A7" s="1132" t="s">
        <v>666</v>
      </c>
      <c r="B7" s="1132"/>
      <c r="C7" s="706">
        <v>19</v>
      </c>
      <c r="D7" s="706">
        <v>10</v>
      </c>
      <c r="E7" s="584">
        <v>20</v>
      </c>
      <c r="F7" s="584">
        <v>10</v>
      </c>
    </row>
    <row r="8" spans="1:6" ht="11.25" customHeight="1">
      <c r="A8" s="679"/>
      <c r="B8" s="679"/>
      <c r="C8" s="725"/>
      <c r="D8" s="725" t="s">
        <v>749</v>
      </c>
      <c r="E8" s="545"/>
      <c r="F8" s="545" t="s">
        <v>749</v>
      </c>
    </row>
    <row r="9" spans="1:6" ht="22.5" customHeight="1">
      <c r="A9" s="1130" t="s">
        <v>1280</v>
      </c>
      <c r="B9" s="1130"/>
      <c r="C9" s="725"/>
      <c r="D9" s="725"/>
      <c r="E9" s="545"/>
      <c r="F9" s="545"/>
    </row>
    <row r="10" spans="1:6" ht="11.25" customHeight="1">
      <c r="A10" s="679"/>
      <c r="B10" s="681" t="s">
        <v>863</v>
      </c>
      <c r="C10" s="712">
        <v>15</v>
      </c>
      <c r="D10" s="712">
        <v>6</v>
      </c>
      <c r="E10" s="548">
        <v>18</v>
      </c>
      <c r="F10" s="548">
        <v>7</v>
      </c>
    </row>
    <row r="11" spans="1:6" ht="11.25" customHeight="1">
      <c r="A11" s="663"/>
      <c r="B11" s="682" t="s">
        <v>336</v>
      </c>
      <c r="C11" s="705"/>
      <c r="D11" s="705">
        <v>20</v>
      </c>
      <c r="E11" s="523"/>
      <c r="F11" s="523">
        <v>20</v>
      </c>
    </row>
    <row r="12" spans="1:6" ht="11.25" customHeight="1">
      <c r="A12" s="1132" t="s">
        <v>666</v>
      </c>
      <c r="B12" s="1132"/>
      <c r="C12" s="706">
        <v>15</v>
      </c>
      <c r="D12" s="706">
        <v>26</v>
      </c>
      <c r="E12" s="584">
        <v>18</v>
      </c>
      <c r="F12" s="584">
        <v>27</v>
      </c>
    </row>
    <row r="13" spans="1:6" ht="10.5" customHeight="1">
      <c r="A13" s="364"/>
      <c r="B13" s="364"/>
      <c r="C13" s="305"/>
      <c r="D13" s="305"/>
      <c r="E13" s="305"/>
      <c r="F13" s="305"/>
    </row>
    <row r="14" spans="1:6" ht="10.5" customHeight="1">
      <c r="A14" s="364"/>
      <c r="B14" s="364"/>
      <c r="C14" s="305"/>
      <c r="D14" s="305"/>
      <c r="E14" s="305"/>
      <c r="F14" s="305"/>
    </row>
    <row r="15" spans="1:6">
      <c r="A15" s="1140" t="s">
        <v>728</v>
      </c>
      <c r="B15" s="1140"/>
      <c r="C15" s="659" t="s">
        <v>749</v>
      </c>
      <c r="D15" s="618"/>
      <c r="E15" s="751">
        <v>2016</v>
      </c>
      <c r="F15" s="610">
        <v>2015</v>
      </c>
    </row>
    <row r="16" spans="1:6" ht="11.25" customHeight="1">
      <c r="A16" s="1130" t="s">
        <v>286</v>
      </c>
      <c r="B16" s="1130"/>
      <c r="C16" s="660"/>
      <c r="D16" s="611"/>
      <c r="E16" s="712"/>
      <c r="F16" s="545"/>
    </row>
    <row r="17" spans="1:6" ht="11.25" customHeight="1">
      <c r="A17" s="641"/>
      <c r="B17" s="1031" t="s">
        <v>876</v>
      </c>
      <c r="C17" s="688"/>
      <c r="D17" s="616"/>
      <c r="E17" s="705">
        <v>921</v>
      </c>
      <c r="F17" s="523">
        <v>743</v>
      </c>
    </row>
    <row r="18" spans="1:6">
      <c r="A18" s="1132" t="s">
        <v>666</v>
      </c>
      <c r="B18" s="1132"/>
      <c r="C18" s="689"/>
      <c r="D18" s="662"/>
      <c r="E18" s="706">
        <v>921</v>
      </c>
      <c r="F18" s="584">
        <v>743</v>
      </c>
    </row>
    <row r="19" spans="1:6">
      <c r="A19" s="679"/>
      <c r="B19" s="679"/>
      <c r="C19" s="660"/>
      <c r="D19" s="611"/>
      <c r="E19" s="712"/>
      <c r="F19" s="545"/>
    </row>
    <row r="20" spans="1:6" ht="11.25" customHeight="1">
      <c r="A20" s="1130" t="s">
        <v>255</v>
      </c>
      <c r="B20" s="1130"/>
      <c r="C20" s="660"/>
      <c r="D20" s="611"/>
      <c r="E20" s="712"/>
      <c r="F20" s="545"/>
    </row>
    <row r="21" spans="1:6">
      <c r="A21" s="679"/>
      <c r="B21" s="681" t="s">
        <v>0</v>
      </c>
      <c r="C21" s="660"/>
      <c r="D21" s="611"/>
      <c r="E21" s="712">
        <v>34</v>
      </c>
      <c r="F21" s="548">
        <v>29</v>
      </c>
    </row>
    <row r="22" spans="1:6">
      <c r="A22" s="679"/>
      <c r="B22" s="681" t="s">
        <v>958</v>
      </c>
      <c r="C22" s="660"/>
      <c r="D22" s="611"/>
      <c r="E22" s="712">
        <v>84</v>
      </c>
      <c r="F22" s="548">
        <v>76</v>
      </c>
    </row>
    <row r="23" spans="1:6">
      <c r="A23" s="663"/>
      <c r="B23" s="682" t="s">
        <v>1</v>
      </c>
      <c r="C23" s="664"/>
      <c r="D23" s="616"/>
      <c r="E23" s="705">
        <v>30</v>
      </c>
      <c r="F23" s="523">
        <v>29</v>
      </c>
    </row>
    <row r="24" spans="1:6">
      <c r="A24" s="1132" t="s">
        <v>666</v>
      </c>
      <c r="B24" s="1132"/>
      <c r="C24" s="661"/>
      <c r="D24" s="662"/>
      <c r="E24" s="706">
        <v>148</v>
      </c>
      <c r="F24" s="584">
        <v>133</v>
      </c>
    </row>
    <row r="25" spans="1:6" ht="11.25" customHeight="1">
      <c r="A25" s="825"/>
      <c r="B25" s="346"/>
      <c r="C25" s="290"/>
      <c r="D25" s="291"/>
      <c r="E25" s="291"/>
      <c r="F25" s="290"/>
    </row>
    <row r="26" spans="1:6" ht="11.25" customHeight="1">
      <c r="A26" s="363"/>
      <c r="B26" s="363"/>
      <c r="C26" s="363"/>
      <c r="D26" s="363"/>
      <c r="E26" s="363"/>
      <c r="F26" s="363"/>
    </row>
    <row r="27" spans="1:6" ht="11.25" customHeight="1"/>
    <row r="28" spans="1:6" ht="11.25" customHeight="1"/>
  </sheetData>
  <mergeCells count="11">
    <mergeCell ref="A24:B24"/>
    <mergeCell ref="A12:B12"/>
    <mergeCell ref="A15:B15"/>
    <mergeCell ref="A16:B16"/>
    <mergeCell ref="A20:B20"/>
    <mergeCell ref="A18:B18"/>
    <mergeCell ref="A1:F1"/>
    <mergeCell ref="A5:B5"/>
    <mergeCell ref="A7:B7"/>
    <mergeCell ref="A9:B9"/>
    <mergeCell ref="A4:B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Q60"/>
  <sheetViews>
    <sheetView zoomScaleNormal="100" workbookViewId="0">
      <selection sqref="A1:D1"/>
    </sheetView>
  </sheetViews>
  <sheetFormatPr defaultColWidth="8.83203125" defaultRowHeight="11.25"/>
  <cols>
    <col min="1" max="1" width="3.33203125" style="295" customWidth="1"/>
    <col min="2" max="2" width="86.6640625" style="295" customWidth="1"/>
    <col min="3" max="4" width="20" style="232" customWidth="1"/>
    <col min="5" max="17" width="3.6640625" style="205" customWidth="1"/>
    <col min="18" max="16384" width="8.83203125" style="1016"/>
  </cols>
  <sheetData>
    <row r="1" spans="1:4" ht="15.75" customHeight="1">
      <c r="A1" s="1095" t="s">
        <v>1169</v>
      </c>
      <c r="B1" s="1202"/>
      <c r="C1" s="1202"/>
      <c r="D1" s="1202"/>
    </row>
    <row r="2" spans="1:4">
      <c r="A2" s="308"/>
      <c r="B2" s="302"/>
      <c r="C2" s="304"/>
      <c r="D2" s="304"/>
    </row>
    <row r="3" spans="1:4" ht="11.25" customHeight="1">
      <c r="A3" s="1150" t="s">
        <v>1366</v>
      </c>
      <c r="B3" s="1092"/>
      <c r="C3" s="1092"/>
      <c r="D3" s="1092"/>
    </row>
    <row r="4" spans="1:4">
      <c r="A4" s="364"/>
      <c r="B4" s="364"/>
      <c r="C4" s="303"/>
      <c r="D4" s="303"/>
    </row>
    <row r="5" spans="1:4" ht="12.75">
      <c r="A5" s="1242" t="s">
        <v>1030</v>
      </c>
      <c r="B5" s="1243"/>
      <c r="C5" s="287"/>
      <c r="D5" s="287"/>
    </row>
    <row r="6" spans="1:4">
      <c r="A6" s="364"/>
      <c r="B6" s="364"/>
      <c r="C6" s="205"/>
      <c r="D6" s="205"/>
    </row>
    <row r="7" spans="1:4" ht="22.5" customHeight="1">
      <c r="A7" s="363"/>
      <c r="B7" s="363"/>
      <c r="C7" s="1223" t="s">
        <v>1443</v>
      </c>
      <c r="D7" s="1223"/>
    </row>
    <row r="8" spans="1:4">
      <c r="A8" s="1140" t="s">
        <v>346</v>
      </c>
      <c r="B8" s="1188"/>
      <c r="C8" s="751">
        <v>2016</v>
      </c>
      <c r="D8" s="610">
        <v>2015</v>
      </c>
    </row>
    <row r="9" spans="1:4">
      <c r="A9" s="1078" t="s">
        <v>1032</v>
      </c>
      <c r="B9" s="1078"/>
      <c r="C9" s="725"/>
      <c r="D9" s="545"/>
    </row>
    <row r="10" spans="1:4">
      <c r="A10" s="595"/>
      <c r="B10" s="622" t="s">
        <v>288</v>
      </c>
      <c r="C10" s="712">
        <v>781</v>
      </c>
      <c r="D10" s="548">
        <v>878</v>
      </c>
    </row>
    <row r="11" spans="1:4">
      <c r="A11" s="595"/>
      <c r="B11" s="622" t="s">
        <v>1100</v>
      </c>
      <c r="C11" s="712">
        <v>179</v>
      </c>
      <c r="D11" s="548">
        <v>342</v>
      </c>
    </row>
    <row r="12" spans="1:4">
      <c r="A12" s="595"/>
      <c r="B12" s="622" t="s">
        <v>333</v>
      </c>
      <c r="C12" s="712">
        <v>216</v>
      </c>
      <c r="D12" s="548">
        <v>732</v>
      </c>
    </row>
    <row r="13" spans="1:4">
      <c r="A13" s="595"/>
      <c r="B13" s="622" t="s">
        <v>1049</v>
      </c>
      <c r="C13" s="712">
        <v>135</v>
      </c>
      <c r="D13" s="548">
        <v>169</v>
      </c>
    </row>
    <row r="14" spans="1:4">
      <c r="A14" s="595"/>
      <c r="B14" s="622" t="s">
        <v>1048</v>
      </c>
      <c r="C14" s="712">
        <v>182</v>
      </c>
      <c r="D14" s="548">
        <v>404</v>
      </c>
    </row>
    <row r="15" spans="1:4">
      <c r="A15" s="1081" t="s">
        <v>1037</v>
      </c>
      <c r="B15" s="1081"/>
      <c r="C15" s="712"/>
      <c r="D15" s="548"/>
    </row>
    <row r="16" spans="1:4">
      <c r="A16" s="595"/>
      <c r="B16" s="622" t="s">
        <v>288</v>
      </c>
      <c r="C16" s="712">
        <v>386</v>
      </c>
      <c r="D16" s="548">
        <v>562</v>
      </c>
    </row>
    <row r="17" spans="1:4">
      <c r="A17" s="595"/>
      <c r="B17" s="622" t="s">
        <v>1100</v>
      </c>
      <c r="C17" s="712">
        <v>114</v>
      </c>
      <c r="D17" s="548">
        <v>37</v>
      </c>
    </row>
    <row r="18" spans="1:4">
      <c r="A18" s="595"/>
      <c r="B18" s="622" t="s">
        <v>333</v>
      </c>
      <c r="C18" s="712">
        <v>216</v>
      </c>
      <c r="D18" s="548">
        <v>531</v>
      </c>
    </row>
    <row r="19" spans="1:4">
      <c r="A19" s="595"/>
      <c r="B19" s="622" t="s">
        <v>1049</v>
      </c>
      <c r="C19" s="712">
        <v>32</v>
      </c>
      <c r="D19" s="548">
        <v>70</v>
      </c>
    </row>
    <row r="20" spans="1:4">
      <c r="A20" s="595"/>
      <c r="B20" s="622" t="s">
        <v>1048</v>
      </c>
      <c r="C20" s="712">
        <v>61</v>
      </c>
      <c r="D20" s="548">
        <v>216</v>
      </c>
    </row>
    <row r="21" spans="1:4" s="1043" customFormat="1" ht="11.25" customHeight="1">
      <c r="A21" s="1241" t="s">
        <v>289</v>
      </c>
      <c r="B21" s="1241"/>
      <c r="C21" s="1041"/>
      <c r="D21" s="1042"/>
    </row>
    <row r="22" spans="1:4">
      <c r="A22" s="595"/>
      <c r="B22" s="622" t="s">
        <v>288</v>
      </c>
      <c r="C22" s="712">
        <v>1878</v>
      </c>
      <c r="D22" s="548">
        <v>1852</v>
      </c>
    </row>
    <row r="23" spans="1:4">
      <c r="A23" s="595"/>
      <c r="B23" s="622" t="s">
        <v>1100</v>
      </c>
      <c r="C23" s="712">
        <v>366</v>
      </c>
      <c r="D23" s="548">
        <v>303</v>
      </c>
    </row>
    <row r="24" spans="1:4">
      <c r="A24" s="595"/>
      <c r="B24" s="622" t="s">
        <v>333</v>
      </c>
      <c r="C24" s="712">
        <v>836</v>
      </c>
      <c r="D24" s="548">
        <v>2651</v>
      </c>
    </row>
    <row r="25" spans="1:4">
      <c r="A25" s="595"/>
      <c r="B25" s="622" t="s">
        <v>1049</v>
      </c>
      <c r="C25" s="712">
        <v>277</v>
      </c>
      <c r="D25" s="548">
        <v>298</v>
      </c>
    </row>
    <row r="26" spans="1:4">
      <c r="A26" s="614"/>
      <c r="B26" s="627" t="s">
        <v>1048</v>
      </c>
      <c r="C26" s="705">
        <v>480</v>
      </c>
      <c r="D26" s="523">
        <v>426</v>
      </c>
    </row>
    <row r="27" spans="1:4">
      <c r="A27" s="1098" t="s">
        <v>666</v>
      </c>
      <c r="B27" s="1098"/>
      <c r="C27" s="712">
        <v>6141</v>
      </c>
      <c r="D27" s="548">
        <v>9471</v>
      </c>
    </row>
    <row r="28" spans="1:4">
      <c r="A28" s="595"/>
      <c r="B28" s="595"/>
      <c r="C28" s="712"/>
      <c r="D28" s="548"/>
    </row>
    <row r="29" spans="1:4">
      <c r="A29" s="1078" t="s">
        <v>1367</v>
      </c>
      <c r="B29" s="1078"/>
      <c r="C29" s="725"/>
      <c r="D29" s="545"/>
    </row>
    <row r="30" spans="1:4">
      <c r="A30" s="625"/>
      <c r="B30" s="899" t="s">
        <v>1368</v>
      </c>
      <c r="C30" s="712">
        <v>155</v>
      </c>
      <c r="D30" s="548">
        <v>152</v>
      </c>
    </row>
    <row r="31" spans="1:4">
      <c r="A31" s="625"/>
      <c r="B31" s="899" t="s">
        <v>1369</v>
      </c>
      <c r="C31" s="712">
        <v>107</v>
      </c>
      <c r="D31" s="548">
        <v>106</v>
      </c>
    </row>
    <row r="32" spans="1:4">
      <c r="A32" s="625"/>
      <c r="B32" s="899" t="s">
        <v>843</v>
      </c>
      <c r="C32" s="712">
        <v>82</v>
      </c>
      <c r="D32" s="548">
        <v>81</v>
      </c>
    </row>
    <row r="33" spans="1:17">
      <c r="A33" s="625"/>
      <c r="B33" s="899" t="s">
        <v>1228</v>
      </c>
      <c r="C33" s="712">
        <v>74</v>
      </c>
      <c r="D33" s="548">
        <v>73</v>
      </c>
    </row>
    <row r="34" spans="1:17">
      <c r="A34" s="625"/>
      <c r="B34" s="899" t="s">
        <v>1230</v>
      </c>
      <c r="C34" s="712">
        <v>77</v>
      </c>
      <c r="D34" s="548">
        <v>74</v>
      </c>
    </row>
    <row r="35" spans="1:17">
      <c r="A35" s="625"/>
      <c r="B35" s="899" t="s">
        <v>1144</v>
      </c>
      <c r="C35" s="712">
        <v>81</v>
      </c>
      <c r="D35" s="548">
        <v>79</v>
      </c>
    </row>
    <row r="36" spans="1:17">
      <c r="A36" s="625"/>
      <c r="B36" s="899" t="s">
        <v>972</v>
      </c>
      <c r="C36" s="712">
        <v>74</v>
      </c>
      <c r="D36" s="548">
        <v>73</v>
      </c>
    </row>
    <row r="37" spans="1:17">
      <c r="A37" s="625"/>
      <c r="B37" s="899" t="s">
        <v>907</v>
      </c>
      <c r="C37" s="712">
        <v>86</v>
      </c>
      <c r="D37" s="548">
        <v>85</v>
      </c>
    </row>
    <row r="38" spans="1:17">
      <c r="A38" s="1078" t="s">
        <v>1229</v>
      </c>
      <c r="B38" s="1078"/>
      <c r="C38" s="725"/>
      <c r="D38" s="545"/>
    </row>
    <row r="39" spans="1:17">
      <c r="A39" s="885"/>
      <c r="B39" s="885" t="s">
        <v>891</v>
      </c>
      <c r="C39" s="725"/>
      <c r="D39" s="545">
        <v>2</v>
      </c>
    </row>
    <row r="40" spans="1:17">
      <c r="A40" s="637"/>
      <c r="B40" s="967" t="s">
        <v>561</v>
      </c>
      <c r="C40" s="705"/>
      <c r="D40" s="523">
        <v>2</v>
      </c>
      <c r="E40" s="927"/>
      <c r="F40" s="927"/>
      <c r="G40" s="927"/>
      <c r="H40" s="927"/>
      <c r="I40" s="927"/>
      <c r="J40" s="927"/>
      <c r="K40" s="927"/>
      <c r="L40" s="927"/>
      <c r="M40" s="927"/>
      <c r="N40" s="927"/>
      <c r="O40" s="927"/>
      <c r="P40" s="927"/>
      <c r="Q40" s="927"/>
    </row>
    <row r="41" spans="1:17">
      <c r="A41" s="1098" t="s">
        <v>666</v>
      </c>
      <c r="B41" s="1098"/>
      <c r="C41" s="712">
        <v>735</v>
      </c>
      <c r="D41" s="548">
        <v>727</v>
      </c>
    </row>
    <row r="42" spans="1:17">
      <c r="A42" s="614"/>
      <c r="B42" s="614"/>
      <c r="C42" s="760"/>
      <c r="D42" s="522"/>
    </row>
    <row r="43" spans="1:17">
      <c r="A43" s="1105" t="s">
        <v>1031</v>
      </c>
      <c r="B43" s="1203"/>
      <c r="C43" s="706">
        <v>6876</v>
      </c>
      <c r="D43" s="584">
        <v>10198</v>
      </c>
    </row>
    <row r="44" spans="1:17">
      <c r="A44" s="373"/>
      <c r="B44" s="373"/>
      <c r="C44" s="260"/>
      <c r="D44" s="221"/>
    </row>
    <row r="45" spans="1:17" ht="11.25" customHeight="1">
      <c r="A45" s="826"/>
      <c r="B45" s="326"/>
      <c r="C45" s="294"/>
      <c r="D45" s="294"/>
    </row>
    <row r="46" spans="1:17" ht="22.5" customHeight="1">
      <c r="A46" s="1155" t="s">
        <v>1432</v>
      </c>
      <c r="B46" s="1155"/>
      <c r="C46" s="1155"/>
      <c r="D46" s="1155"/>
    </row>
    <row r="47" spans="1:17">
      <c r="A47" s="287"/>
      <c r="B47" s="287"/>
      <c r="C47" s="287"/>
      <c r="D47" s="287"/>
    </row>
    <row r="48" spans="1:17" ht="33.75" customHeight="1">
      <c r="A48" s="1147" t="s">
        <v>1517</v>
      </c>
      <c r="B48" s="1147"/>
      <c r="C48" s="1147"/>
      <c r="D48" s="1147"/>
    </row>
    <row r="49" spans="1:4">
      <c r="A49" s="373"/>
      <c r="B49" s="373"/>
      <c r="C49" s="221"/>
      <c r="D49" s="221"/>
    </row>
    <row r="50" spans="1:4">
      <c r="A50" s="1144" t="s">
        <v>784</v>
      </c>
      <c r="B50" s="1240"/>
      <c r="C50" s="1240"/>
      <c r="D50" s="1240"/>
    </row>
    <row r="51" spans="1:4" ht="11.25" customHeight="1">
      <c r="A51" s="420"/>
      <c r="B51" s="421"/>
      <c r="C51" s="422"/>
      <c r="D51" s="422"/>
    </row>
    <row r="52" spans="1:4">
      <c r="A52" s="1119" t="s">
        <v>728</v>
      </c>
      <c r="B52" s="1244"/>
      <c r="C52" s="780">
        <v>2016</v>
      </c>
      <c r="D52" s="412">
        <v>2015</v>
      </c>
    </row>
    <row r="53" spans="1:4" ht="11.25" customHeight="1">
      <c r="A53" s="1078" t="s">
        <v>1033</v>
      </c>
      <c r="B53" s="1078"/>
      <c r="C53" s="712">
        <v>42</v>
      </c>
      <c r="D53" s="548">
        <v>46</v>
      </c>
    </row>
    <row r="54" spans="1:4" ht="11.25" customHeight="1">
      <c r="A54" s="1078" t="s">
        <v>1004</v>
      </c>
      <c r="B54" s="1078"/>
      <c r="C54" s="712">
        <v>63</v>
      </c>
      <c r="D54" s="548">
        <v>32</v>
      </c>
    </row>
    <row r="55" spans="1:4" ht="11.25" customHeight="1">
      <c r="A55" s="1078" t="s">
        <v>1005</v>
      </c>
      <c r="B55" s="1078"/>
      <c r="C55" s="712">
        <v>7</v>
      </c>
      <c r="D55" s="548">
        <v>11</v>
      </c>
    </row>
    <row r="56" spans="1:4" ht="11.25" customHeight="1">
      <c r="A56" s="1078" t="s">
        <v>1006</v>
      </c>
      <c r="B56" s="1078"/>
      <c r="C56" s="712">
        <v>19</v>
      </c>
      <c r="D56" s="548">
        <v>25</v>
      </c>
    </row>
    <row r="57" spans="1:4" ht="11.25" customHeight="1">
      <c r="A57" s="1078" t="s">
        <v>1007</v>
      </c>
      <c r="B57" s="1078"/>
      <c r="C57" s="712">
        <v>12</v>
      </c>
      <c r="D57" s="548">
        <v>19</v>
      </c>
    </row>
    <row r="58" spans="1:4">
      <c r="A58" s="234"/>
      <c r="B58" s="234"/>
      <c r="C58" s="221"/>
      <c r="D58" s="221"/>
    </row>
    <row r="59" spans="1:4" ht="11.25" customHeight="1">
      <c r="A59" s="1092" t="s">
        <v>1173</v>
      </c>
      <c r="B59" s="1092"/>
      <c r="C59" s="1092"/>
      <c r="D59" s="1092"/>
    </row>
    <row r="60" spans="1:4">
      <c r="A60" s="373"/>
      <c r="B60" s="373"/>
      <c r="C60" s="221"/>
      <c r="D60" s="221"/>
    </row>
  </sheetData>
  <mergeCells count="23">
    <mergeCell ref="A1:D1"/>
    <mergeCell ref="A9:B9"/>
    <mergeCell ref="A56:B56"/>
    <mergeCell ref="A5:B5"/>
    <mergeCell ref="A8:B8"/>
    <mergeCell ref="A52:B52"/>
    <mergeCell ref="A53:B53"/>
    <mergeCell ref="A54:B54"/>
    <mergeCell ref="A41:B41"/>
    <mergeCell ref="C7:D7"/>
    <mergeCell ref="A27:B27"/>
    <mergeCell ref="A59:D59"/>
    <mergeCell ref="A3:D3"/>
    <mergeCell ref="A46:D46"/>
    <mergeCell ref="A48:D48"/>
    <mergeCell ref="A55:B55"/>
    <mergeCell ref="A29:B29"/>
    <mergeCell ref="A43:B43"/>
    <mergeCell ref="A50:D50"/>
    <mergeCell ref="A57:B57"/>
    <mergeCell ref="A15:B15"/>
    <mergeCell ref="A38:B38"/>
    <mergeCell ref="A21:B21"/>
  </mergeCells>
  <phoneticPr fontId="0" type="noConversion"/>
  <pageMargins left="0.74803149606299213" right="0.74803149606299213" top="0.98425196850393704" bottom="0.98425196850393704" header="0.51181102362204722" footer="0.51181102362204722"/>
  <pageSetup scale="81"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125"/>
  <sheetViews>
    <sheetView zoomScaleNormal="100" workbookViewId="0">
      <selection sqref="A1:E1"/>
    </sheetView>
  </sheetViews>
  <sheetFormatPr defaultColWidth="8.83203125" defaultRowHeight="11.25"/>
  <cols>
    <col min="1" max="1" width="76.6640625" style="205" customWidth="1"/>
    <col min="2" max="5" width="13.33203125" style="205" customWidth="1"/>
    <col min="6" max="17" width="3.6640625" style="1011" customWidth="1"/>
    <col min="18" max="16384" width="8.83203125" style="1016"/>
  </cols>
  <sheetData>
    <row r="1" spans="1:5" ht="15.75" customHeight="1">
      <c r="A1" s="1254" t="s">
        <v>1371</v>
      </c>
      <c r="B1" s="1255"/>
      <c r="C1" s="1255"/>
      <c r="D1" s="1255"/>
      <c r="E1" s="1255"/>
    </row>
    <row r="2" spans="1:5" ht="12" customHeight="1">
      <c r="A2" s="839"/>
      <c r="B2" s="837"/>
      <c r="C2" s="837"/>
      <c r="D2" s="414"/>
      <c r="E2" s="414"/>
    </row>
    <row r="3" spans="1:5" ht="12.75" customHeight="1">
      <c r="A3" s="1189" t="s">
        <v>1184</v>
      </c>
      <c r="B3" s="1199"/>
      <c r="C3" s="1199"/>
      <c r="D3" s="1189"/>
      <c r="E3" s="1189"/>
    </row>
    <row r="4" spans="1:5" ht="21.75" customHeight="1">
      <c r="A4" s="1150" t="s">
        <v>1185</v>
      </c>
      <c r="B4" s="1252"/>
      <c r="C4" s="1252"/>
      <c r="D4" s="1147"/>
      <c r="E4" s="1147"/>
    </row>
    <row r="5" spans="1:5">
      <c r="A5" s="840"/>
      <c r="B5" s="841"/>
      <c r="C5" s="841"/>
      <c r="D5" s="334"/>
      <c r="E5" s="334"/>
    </row>
    <row r="6" spans="1:5" ht="22.5" customHeight="1">
      <c r="A6" s="1150" t="s">
        <v>1186</v>
      </c>
      <c r="B6" s="1252"/>
      <c r="C6" s="1252"/>
      <c r="D6" s="1147"/>
      <c r="E6" s="1147"/>
    </row>
    <row r="7" spans="1:5">
      <c r="A7" s="840"/>
      <c r="B7" s="841"/>
      <c r="C7" s="841"/>
      <c r="D7" s="334"/>
      <c r="E7" s="334"/>
    </row>
    <row r="8" spans="1:5" ht="22.5" customHeight="1">
      <c r="A8" s="1150" t="s">
        <v>1187</v>
      </c>
      <c r="B8" s="1252"/>
      <c r="C8" s="1252"/>
      <c r="D8" s="1092"/>
      <c r="E8" s="1092"/>
    </row>
    <row r="9" spans="1:5">
      <c r="A9" s="840"/>
      <c r="B9" s="841"/>
      <c r="C9" s="841"/>
      <c r="D9" s="334"/>
      <c r="E9" s="334"/>
    </row>
    <row r="10" spans="1:5">
      <c r="A10" s="1153" t="s">
        <v>1188</v>
      </c>
      <c r="B10" s="1250"/>
      <c r="C10" s="1250"/>
      <c r="D10" s="1153"/>
      <c r="E10" s="1153"/>
    </row>
    <row r="11" spans="1:5" ht="89.25" customHeight="1">
      <c r="A11" s="1248" t="s">
        <v>1430</v>
      </c>
      <c r="B11" s="1251"/>
      <c r="C11" s="1251"/>
      <c r="D11" s="1231"/>
      <c r="E11" s="1231"/>
    </row>
    <row r="12" spans="1:5">
      <c r="A12" s="840"/>
      <c r="B12" s="838"/>
      <c r="C12" s="838"/>
      <c r="D12" s="207"/>
      <c r="E12" s="207"/>
    </row>
    <row r="13" spans="1:5" ht="22.5" customHeight="1">
      <c r="A13" s="1150" t="s">
        <v>1511</v>
      </c>
      <c r="B13" s="1252"/>
      <c r="C13" s="1252"/>
      <c r="D13" s="1092"/>
      <c r="E13" s="1092"/>
    </row>
    <row r="14" spans="1:5">
      <c r="A14" s="207"/>
      <c r="B14" s="207"/>
      <c r="C14" s="207"/>
      <c r="D14" s="207"/>
      <c r="E14" s="207"/>
    </row>
    <row r="15" spans="1:5" ht="22.5" customHeight="1">
      <c r="A15" s="1150" t="s">
        <v>1392</v>
      </c>
      <c r="B15" s="1092"/>
      <c r="C15" s="1092"/>
      <c r="D15" s="1092"/>
      <c r="E15" s="1092"/>
    </row>
    <row r="16" spans="1:5">
      <c r="A16" s="207"/>
      <c r="B16" s="207"/>
      <c r="C16" s="207"/>
      <c r="D16" s="207"/>
      <c r="E16" s="207"/>
    </row>
    <row r="17" spans="1:5" ht="47.25" customHeight="1">
      <c r="A17" s="1253" t="s">
        <v>1436</v>
      </c>
      <c r="B17" s="1253"/>
      <c r="C17" s="1253"/>
      <c r="D17" s="1253"/>
      <c r="E17" s="1253"/>
    </row>
    <row r="18" spans="1:5">
      <c r="A18" s="207"/>
      <c r="B18" s="207"/>
      <c r="C18" s="207"/>
      <c r="D18" s="207"/>
      <c r="E18" s="207"/>
    </row>
    <row r="19" spans="1:5" ht="57.75" customHeight="1">
      <c r="A19" s="1167" t="s">
        <v>1512</v>
      </c>
      <c r="B19" s="1167"/>
      <c r="C19" s="1167"/>
      <c r="D19" s="1167"/>
      <c r="E19" s="1167"/>
    </row>
    <row r="20" spans="1:5">
      <c r="A20" s="822"/>
      <c r="B20" s="207"/>
      <c r="C20" s="207"/>
      <c r="D20" s="207"/>
      <c r="E20" s="207"/>
    </row>
    <row r="21" spans="1:5" ht="12.75" customHeight="1">
      <c r="A21" s="1061" t="s">
        <v>1382</v>
      </c>
      <c r="B21" s="432"/>
      <c r="C21" s="432"/>
      <c r="D21" s="432"/>
      <c r="E21" s="432"/>
    </row>
    <row r="22" spans="1:5" ht="22.5" customHeight="1">
      <c r="A22" s="609" t="s">
        <v>880</v>
      </c>
      <c r="B22" s="770" t="s">
        <v>523</v>
      </c>
      <c r="C22" s="775" t="s">
        <v>996</v>
      </c>
      <c r="D22" s="770" t="s">
        <v>993</v>
      </c>
      <c r="E22" s="770" t="s">
        <v>995</v>
      </c>
    </row>
    <row r="23" spans="1:5">
      <c r="A23" s="622" t="s">
        <v>560</v>
      </c>
      <c r="B23" s="773">
        <v>67</v>
      </c>
      <c r="C23" s="773">
        <v>59</v>
      </c>
      <c r="D23" s="773">
        <v>68</v>
      </c>
      <c r="E23" s="773">
        <v>76</v>
      </c>
    </row>
    <row r="24" spans="1:5">
      <c r="A24" s="622" t="s">
        <v>857</v>
      </c>
      <c r="B24" s="773">
        <v>20</v>
      </c>
      <c r="C24" s="773">
        <v>8</v>
      </c>
      <c r="D24" s="773">
        <v>17</v>
      </c>
      <c r="E24" s="773">
        <v>6</v>
      </c>
    </row>
    <row r="25" spans="1:5">
      <c r="A25" s="622" t="s">
        <v>858</v>
      </c>
      <c r="B25" s="773">
        <v>2</v>
      </c>
      <c r="C25" s="773">
        <v>5</v>
      </c>
      <c r="D25" s="773">
        <v>1</v>
      </c>
      <c r="E25" s="773">
        <v>2</v>
      </c>
    </row>
    <row r="26" spans="1:5">
      <c r="A26" s="622" t="s">
        <v>4</v>
      </c>
      <c r="B26" s="773">
        <v>2</v>
      </c>
      <c r="C26" s="773">
        <v>3</v>
      </c>
      <c r="D26" s="773">
        <v>1</v>
      </c>
      <c r="E26" s="773">
        <v>3</v>
      </c>
    </row>
    <row r="27" spans="1:5">
      <c r="A27" s="622" t="s">
        <v>859</v>
      </c>
      <c r="B27" s="773"/>
      <c r="C27" s="773">
        <v>1</v>
      </c>
      <c r="D27" s="773"/>
      <c r="E27" s="773">
        <v>3</v>
      </c>
    </row>
    <row r="28" spans="1:5">
      <c r="A28" s="622" t="s">
        <v>674</v>
      </c>
      <c r="B28" s="773">
        <v>1</v>
      </c>
      <c r="C28" s="773">
        <v>3</v>
      </c>
      <c r="D28" s="773"/>
      <c r="E28" s="773">
        <v>1</v>
      </c>
    </row>
    <row r="29" spans="1:5">
      <c r="A29" s="622" t="s">
        <v>860</v>
      </c>
      <c r="B29" s="773">
        <v>1</v>
      </c>
      <c r="C29" s="773">
        <v>2</v>
      </c>
      <c r="D29" s="773">
        <v>1</v>
      </c>
      <c r="E29" s="773">
        <v>1</v>
      </c>
    </row>
    <row r="30" spans="1:5">
      <c r="A30" s="622" t="s">
        <v>638</v>
      </c>
      <c r="B30" s="773">
        <v>1</v>
      </c>
      <c r="C30" s="773">
        <v>1</v>
      </c>
      <c r="D30" s="773">
        <v>1</v>
      </c>
      <c r="E30" s="773"/>
    </row>
    <row r="31" spans="1:5">
      <c r="A31" s="622" t="s">
        <v>6</v>
      </c>
      <c r="B31" s="773">
        <v>1</v>
      </c>
      <c r="C31" s="773">
        <v>1</v>
      </c>
      <c r="D31" s="773">
        <v>1</v>
      </c>
      <c r="E31" s="773"/>
    </row>
    <row r="32" spans="1:5">
      <c r="A32" s="622" t="s">
        <v>675</v>
      </c>
      <c r="B32" s="773">
        <v>1</v>
      </c>
      <c r="C32" s="773">
        <v>3</v>
      </c>
      <c r="D32" s="773">
        <v>1</v>
      </c>
      <c r="E32" s="773">
        <v>3</v>
      </c>
    </row>
    <row r="33" spans="1:5">
      <c r="A33" s="622" t="s">
        <v>5</v>
      </c>
      <c r="B33" s="773">
        <v>1</v>
      </c>
      <c r="C33" s="773">
        <v>1</v>
      </c>
      <c r="D33" s="773">
        <v>1</v>
      </c>
      <c r="E33" s="773">
        <v>2</v>
      </c>
    </row>
    <row r="34" spans="1:5">
      <c r="A34" s="627" t="s">
        <v>676</v>
      </c>
      <c r="B34" s="705">
        <v>4</v>
      </c>
      <c r="C34" s="705">
        <v>11</v>
      </c>
      <c r="D34" s="705">
        <v>6</v>
      </c>
      <c r="E34" s="705">
        <v>3</v>
      </c>
    </row>
    <row r="35" spans="1:5">
      <c r="A35" s="596" t="s">
        <v>666</v>
      </c>
      <c r="B35" s="836">
        <v>100</v>
      </c>
      <c r="C35" s="836">
        <v>100</v>
      </c>
      <c r="D35" s="836">
        <v>100</v>
      </c>
      <c r="E35" s="836">
        <v>100</v>
      </c>
    </row>
    <row r="36" spans="1:5">
      <c r="A36" s="207"/>
      <c r="B36" s="433"/>
      <c r="C36" s="433"/>
      <c r="D36" s="433"/>
      <c r="E36" s="433"/>
    </row>
    <row r="37" spans="1:5">
      <c r="A37" s="207"/>
      <c r="B37" s="207"/>
      <c r="C37" s="207"/>
      <c r="D37" s="207"/>
      <c r="E37" s="207"/>
    </row>
    <row r="38" spans="1:5" ht="11.25" customHeight="1">
      <c r="A38" s="1189" t="s">
        <v>538</v>
      </c>
      <c r="B38" s="1189"/>
      <c r="C38" s="1189"/>
      <c r="D38" s="1189"/>
      <c r="E38" s="1189"/>
    </row>
    <row r="39" spans="1:5" ht="45" customHeight="1">
      <c r="A39" s="1146" t="s">
        <v>998</v>
      </c>
      <c r="B39" s="1147"/>
      <c r="C39" s="1147"/>
      <c r="D39" s="1147"/>
      <c r="E39" s="1147"/>
    </row>
    <row r="40" spans="1:5">
      <c r="A40" s="207"/>
      <c r="B40" s="207"/>
      <c r="C40" s="207"/>
      <c r="D40" s="207"/>
      <c r="E40" s="207"/>
    </row>
    <row r="41" spans="1:5" ht="33.75" customHeight="1">
      <c r="A41" s="1146" t="s">
        <v>1393</v>
      </c>
      <c r="B41" s="1147"/>
      <c r="C41" s="1147"/>
      <c r="D41" s="1147"/>
      <c r="E41" s="1147"/>
    </row>
    <row r="42" spans="1:5">
      <c r="A42" s="207"/>
      <c r="B42" s="207"/>
      <c r="C42" s="207"/>
      <c r="D42" s="207"/>
      <c r="E42" s="207"/>
    </row>
    <row r="43" spans="1:5" ht="45" customHeight="1">
      <c r="A43" s="1146" t="s">
        <v>1513</v>
      </c>
      <c r="B43" s="1147"/>
      <c r="C43" s="1147"/>
      <c r="D43" s="1147"/>
      <c r="E43" s="1147"/>
    </row>
    <row r="44" spans="1:5">
      <c r="A44" s="207"/>
      <c r="B44" s="207"/>
      <c r="C44" s="207"/>
      <c r="D44" s="207"/>
      <c r="E44" s="207"/>
    </row>
    <row r="45" spans="1:5" ht="10.5" customHeight="1">
      <c r="A45" s="1150" t="s">
        <v>1179</v>
      </c>
      <c r="B45" s="1092"/>
      <c r="C45" s="1092"/>
      <c r="D45" s="1092"/>
      <c r="E45" s="1092"/>
    </row>
    <row r="46" spans="1:5">
      <c r="A46" s="207"/>
      <c r="B46" s="207"/>
      <c r="C46" s="207"/>
      <c r="D46" s="207"/>
      <c r="E46" s="207"/>
    </row>
    <row r="47" spans="1:5">
      <c r="A47" s="1189" t="s">
        <v>112</v>
      </c>
      <c r="B47" s="1189"/>
      <c r="C47" s="1189"/>
      <c r="D47" s="1189"/>
      <c r="E47" s="1189"/>
    </row>
    <row r="48" spans="1:5" ht="10.5" customHeight="1">
      <c r="A48" s="1150" t="s">
        <v>920</v>
      </c>
      <c r="B48" s="1092"/>
      <c r="C48" s="1092"/>
      <c r="D48" s="1092"/>
      <c r="E48" s="1092"/>
    </row>
    <row r="49" spans="1:5">
      <c r="A49" s="207"/>
      <c r="B49" s="207"/>
      <c r="C49" s="207"/>
      <c r="D49" s="207"/>
      <c r="E49" s="207"/>
    </row>
    <row r="50" spans="1:5">
      <c r="A50" s="1150" t="s">
        <v>113</v>
      </c>
      <c r="B50" s="1092"/>
      <c r="C50" s="1092"/>
      <c r="D50" s="1092"/>
      <c r="E50" s="1092"/>
    </row>
    <row r="51" spans="1:5">
      <c r="A51" s="1150" t="s">
        <v>1394</v>
      </c>
      <c r="B51" s="1092"/>
      <c r="C51" s="1092"/>
      <c r="D51" s="1092"/>
      <c r="E51" s="1092"/>
    </row>
    <row r="52" spans="1:5">
      <c r="A52" s="1150" t="s">
        <v>1395</v>
      </c>
      <c r="B52" s="1092"/>
      <c r="C52" s="1092"/>
      <c r="D52" s="1092"/>
      <c r="E52" s="1092"/>
    </row>
    <row r="53" spans="1:5">
      <c r="A53" s="207"/>
      <c r="B53" s="207"/>
      <c r="C53" s="207"/>
      <c r="D53" s="207"/>
      <c r="E53" s="207"/>
    </row>
    <row r="54" spans="1:5" ht="22.5" customHeight="1">
      <c r="A54" s="1247" t="s">
        <v>1396</v>
      </c>
      <c r="B54" s="1247"/>
      <c r="C54" s="1247"/>
      <c r="D54" s="1247"/>
      <c r="E54" s="1247"/>
    </row>
    <row r="55" spans="1:5">
      <c r="A55" s="207"/>
      <c r="B55" s="207"/>
      <c r="C55" s="207"/>
      <c r="D55" s="207"/>
      <c r="E55" s="207"/>
    </row>
    <row r="56" spans="1:5" ht="33.75" customHeight="1">
      <c r="A56" s="1146" t="s">
        <v>1519</v>
      </c>
      <c r="B56" s="1147"/>
      <c r="C56" s="1147"/>
      <c r="D56" s="1147"/>
      <c r="E56" s="1147"/>
    </row>
    <row r="57" spans="1:5">
      <c r="A57" s="207"/>
      <c r="B57" s="207"/>
      <c r="C57" s="207"/>
      <c r="D57" s="207"/>
      <c r="E57" s="207"/>
    </row>
    <row r="58" spans="1:5" ht="12.75">
      <c r="A58" s="1148" t="s">
        <v>114</v>
      </c>
      <c r="B58" s="1148"/>
      <c r="C58" s="1148"/>
      <c r="D58" s="1148"/>
      <c r="E58" s="1148"/>
    </row>
    <row r="59" spans="1:5">
      <c r="A59" s="822"/>
      <c r="B59" s="207"/>
      <c r="C59" s="207"/>
      <c r="D59" s="207"/>
      <c r="E59" s="207"/>
    </row>
    <row r="60" spans="1:5">
      <c r="A60" s="405" t="s">
        <v>728</v>
      </c>
      <c r="D60" s="414"/>
      <c r="E60" s="414"/>
    </row>
    <row r="61" spans="1:5" ht="34.5" customHeight="1">
      <c r="A61" s="674" t="s">
        <v>115</v>
      </c>
      <c r="B61" s="647"/>
      <c r="C61" s="647"/>
      <c r="D61" s="770" t="s">
        <v>116</v>
      </c>
      <c r="E61" s="775" t="s">
        <v>1010</v>
      </c>
    </row>
    <row r="62" spans="1:5" ht="11.25" customHeight="1">
      <c r="A62" s="817">
        <v>2016</v>
      </c>
      <c r="B62" s="545"/>
      <c r="C62" s="545"/>
      <c r="D62" s="753"/>
      <c r="E62" s="753">
        <v>640</v>
      </c>
    </row>
    <row r="63" spans="1:5">
      <c r="A63" s="675">
        <v>2017</v>
      </c>
      <c r="B63" s="546"/>
      <c r="C63" s="546"/>
      <c r="D63" s="773">
        <v>70</v>
      </c>
      <c r="E63" s="773">
        <v>570</v>
      </c>
    </row>
    <row r="64" spans="1:5">
      <c r="A64" s="675">
        <v>2018</v>
      </c>
      <c r="B64" s="546"/>
      <c r="C64" s="546"/>
      <c r="D64" s="773">
        <v>160</v>
      </c>
      <c r="E64" s="773">
        <v>410</v>
      </c>
    </row>
    <row r="65" spans="1:5">
      <c r="A65" s="675">
        <v>2019</v>
      </c>
      <c r="B65" s="546"/>
      <c r="C65" s="546"/>
      <c r="D65" s="773">
        <v>110</v>
      </c>
      <c r="E65" s="773">
        <v>300</v>
      </c>
    </row>
    <row r="66" spans="1:5">
      <c r="A66" s="675">
        <v>2020</v>
      </c>
      <c r="B66" s="546"/>
      <c r="C66" s="546"/>
      <c r="D66" s="773">
        <v>110</v>
      </c>
      <c r="E66" s="773">
        <v>190</v>
      </c>
    </row>
    <row r="67" spans="1:5">
      <c r="A67" s="675">
        <v>2021</v>
      </c>
      <c r="B67" s="546"/>
      <c r="C67" s="546"/>
      <c r="D67" s="773">
        <v>130</v>
      </c>
      <c r="E67" s="773">
        <v>60</v>
      </c>
    </row>
    <row r="68" spans="1:5">
      <c r="A68" s="675">
        <v>2022</v>
      </c>
      <c r="B68" s="546"/>
      <c r="C68" s="546"/>
      <c r="D68" s="773">
        <v>60</v>
      </c>
      <c r="E68" s="773"/>
    </row>
    <row r="69" spans="1:5">
      <c r="A69" s="207"/>
      <c r="B69" s="207"/>
      <c r="C69" s="207"/>
      <c r="D69" s="207"/>
      <c r="E69" s="207"/>
    </row>
    <row r="70" spans="1:5">
      <c r="A70" s="1189" t="s">
        <v>117</v>
      </c>
      <c r="B70" s="1189"/>
      <c r="C70" s="1189"/>
      <c r="D70" s="1189"/>
      <c r="E70" s="1189"/>
    </row>
    <row r="71" spans="1:5" ht="33.75" customHeight="1">
      <c r="A71" s="1146" t="s">
        <v>1116</v>
      </c>
      <c r="B71" s="1147"/>
      <c r="C71" s="1147"/>
      <c r="D71" s="1147"/>
      <c r="E71" s="1147"/>
    </row>
    <row r="72" spans="1:5">
      <c r="A72" s="207"/>
      <c r="B72" s="207"/>
      <c r="C72" s="207"/>
      <c r="D72" s="207"/>
      <c r="E72" s="207"/>
    </row>
    <row r="73" spans="1:5" ht="22.5" customHeight="1">
      <c r="A73" s="1146" t="s">
        <v>921</v>
      </c>
      <c r="B73" s="1147"/>
      <c r="C73" s="1147"/>
      <c r="D73" s="1147"/>
      <c r="E73" s="1147"/>
    </row>
    <row r="74" spans="1:5">
      <c r="A74" s="207"/>
      <c r="B74" s="207"/>
      <c r="C74" s="207"/>
      <c r="D74" s="207"/>
      <c r="E74" s="207"/>
    </row>
    <row r="75" spans="1:5" ht="45" customHeight="1">
      <c r="A75" s="1146" t="s">
        <v>1514</v>
      </c>
      <c r="B75" s="1147"/>
      <c r="C75" s="1147"/>
      <c r="D75" s="1147"/>
      <c r="E75" s="1147"/>
    </row>
    <row r="76" spans="1:5">
      <c r="A76" s="207"/>
      <c r="B76" s="414"/>
      <c r="C76" s="414"/>
      <c r="D76" s="414"/>
      <c r="E76" s="414"/>
    </row>
    <row r="77" spans="1:5" ht="12.75">
      <c r="A77" s="1148" t="s">
        <v>819</v>
      </c>
      <c r="B77" s="1148"/>
      <c r="C77" s="1148"/>
      <c r="D77" s="1148"/>
      <c r="E77" s="1148"/>
    </row>
    <row r="78" spans="1:5">
      <c r="A78" s="822"/>
      <c r="B78" s="794"/>
      <c r="C78" s="734">
        <v>2016</v>
      </c>
      <c r="D78" s="504"/>
      <c r="E78" s="451">
        <v>2015</v>
      </c>
    </row>
    <row r="79" spans="1:5" ht="21.75" customHeight="1">
      <c r="A79" s="597" t="s">
        <v>728</v>
      </c>
      <c r="B79" s="770" t="s">
        <v>993</v>
      </c>
      <c r="C79" s="770" t="s">
        <v>994</v>
      </c>
      <c r="D79" s="638" t="s">
        <v>993</v>
      </c>
      <c r="E79" s="638" t="s">
        <v>994</v>
      </c>
    </row>
    <row r="80" spans="1:5">
      <c r="A80" s="622" t="s">
        <v>820</v>
      </c>
      <c r="B80" s="712">
        <v>763</v>
      </c>
      <c r="C80" s="712">
        <v>1</v>
      </c>
      <c r="D80" s="548">
        <v>957</v>
      </c>
      <c r="E80" s="548">
        <v>2</v>
      </c>
    </row>
    <row r="81" spans="1:5">
      <c r="A81" s="622" t="s">
        <v>911</v>
      </c>
      <c r="B81" s="712">
        <v>124</v>
      </c>
      <c r="C81" s="712"/>
      <c r="D81" s="548">
        <v>121</v>
      </c>
      <c r="E81" s="548"/>
    </row>
    <row r="82" spans="1:5">
      <c r="A82" s="622" t="s">
        <v>905</v>
      </c>
      <c r="B82" s="712">
        <v>154</v>
      </c>
      <c r="C82" s="712">
        <v>3</v>
      </c>
      <c r="D82" s="548">
        <v>173</v>
      </c>
      <c r="E82" s="548">
        <v>5</v>
      </c>
    </row>
    <row r="83" spans="1:5" s="1043" customFormat="1">
      <c r="A83" s="1059" t="s">
        <v>906</v>
      </c>
      <c r="B83" s="1041">
        <v>59</v>
      </c>
      <c r="C83" s="1041">
        <v>3</v>
      </c>
      <c r="D83" s="1042">
        <v>43</v>
      </c>
      <c r="E83" s="1042">
        <v>6</v>
      </c>
    </row>
    <row r="84" spans="1:5">
      <c r="A84" s="627" t="s">
        <v>466</v>
      </c>
      <c r="B84" s="705">
        <v>191</v>
      </c>
      <c r="C84" s="705">
        <v>51</v>
      </c>
      <c r="D84" s="523">
        <v>176</v>
      </c>
      <c r="E84" s="523">
        <v>50</v>
      </c>
    </row>
    <row r="85" spans="1:5">
      <c r="A85" s="596" t="s">
        <v>666</v>
      </c>
      <c r="B85" s="706">
        <v>1291</v>
      </c>
      <c r="C85" s="706">
        <v>58</v>
      </c>
      <c r="D85" s="584">
        <v>1470</v>
      </c>
      <c r="E85" s="584">
        <v>63</v>
      </c>
    </row>
    <row r="86" spans="1:5">
      <c r="A86" s="374"/>
      <c r="B86" s="262"/>
      <c r="C86" s="262"/>
      <c r="D86" s="221"/>
      <c r="E86" s="221"/>
    </row>
    <row r="87" spans="1:5" ht="11.25" customHeight="1">
      <c r="A87" s="1248" t="s">
        <v>1429</v>
      </c>
      <c r="B87" s="1249"/>
      <c r="C87" s="1249"/>
      <c r="D87" s="1249"/>
      <c r="E87" s="1249"/>
    </row>
    <row r="88" spans="1:5">
      <c r="A88" s="207"/>
      <c r="B88" s="207"/>
      <c r="C88" s="207"/>
      <c r="D88" s="207"/>
      <c r="E88" s="207"/>
    </row>
    <row r="89" spans="1:5" ht="22.5" customHeight="1">
      <c r="A89" s="1146" t="s">
        <v>999</v>
      </c>
      <c r="B89" s="1147"/>
      <c r="C89" s="1147"/>
      <c r="D89" s="1147"/>
      <c r="E89" s="1147"/>
    </row>
    <row r="90" spans="1:5" ht="11.25" customHeight="1">
      <c r="A90" s="292"/>
      <c r="B90" s="326"/>
      <c r="C90" s="326"/>
      <c r="D90" s="326"/>
      <c r="E90" s="326"/>
    </row>
    <row r="91" spans="1:5">
      <c r="A91" s="1189" t="s">
        <v>467</v>
      </c>
      <c r="B91" s="1189"/>
      <c r="C91" s="1189"/>
      <c r="D91" s="1189"/>
      <c r="E91" s="1189"/>
    </row>
    <row r="92" spans="1:5" ht="22.5" customHeight="1">
      <c r="A92" s="1246" t="s">
        <v>1487</v>
      </c>
      <c r="B92" s="1231"/>
      <c r="C92" s="1231"/>
      <c r="D92" s="1231"/>
      <c r="E92" s="1231"/>
    </row>
    <row r="93" spans="1:5">
      <c r="A93" s="207"/>
      <c r="B93" s="207"/>
      <c r="C93" s="207"/>
      <c r="D93" s="207"/>
      <c r="E93" s="207"/>
    </row>
    <row r="94" spans="1:5">
      <c r="A94" s="1189" t="s">
        <v>644</v>
      </c>
      <c r="B94" s="1189"/>
      <c r="C94" s="1189"/>
      <c r="D94" s="1189"/>
      <c r="E94" s="1189"/>
    </row>
    <row r="95" spans="1:5" ht="45" customHeight="1">
      <c r="A95" s="1146" t="s">
        <v>1013</v>
      </c>
      <c r="B95" s="1147"/>
      <c r="C95" s="1147"/>
      <c r="D95" s="1147"/>
      <c r="E95" s="1147"/>
    </row>
    <row r="96" spans="1:5">
      <c r="A96" s="822"/>
      <c r="B96" s="414"/>
      <c r="C96" s="414"/>
      <c r="D96" s="414"/>
      <c r="E96" s="414"/>
    </row>
    <row r="97" spans="1:5">
      <c r="A97" s="1140" t="s">
        <v>728</v>
      </c>
      <c r="B97" s="1245"/>
      <c r="C97" s="676"/>
      <c r="D97" s="770" t="s">
        <v>1292</v>
      </c>
      <c r="E97" s="638" t="s">
        <v>1203</v>
      </c>
    </row>
    <row r="98" spans="1:5" ht="11.25" customHeight="1">
      <c r="A98" s="1078" t="s">
        <v>145</v>
      </c>
      <c r="B98" s="1078"/>
      <c r="C98" s="545"/>
      <c r="D98" s="712">
        <v>520</v>
      </c>
      <c r="E98" s="548">
        <v>492</v>
      </c>
    </row>
    <row r="99" spans="1:5" ht="11.25" customHeight="1">
      <c r="A99" s="1078" t="s">
        <v>476</v>
      </c>
      <c r="B99" s="1078"/>
      <c r="C99" s="545"/>
      <c r="D99" s="712">
        <v>108</v>
      </c>
      <c r="E99" s="548">
        <v>232</v>
      </c>
    </row>
    <row r="100" spans="1:5" ht="11.25" customHeight="1">
      <c r="A100" s="1088" t="s">
        <v>550</v>
      </c>
      <c r="B100" s="1088"/>
      <c r="C100" s="522"/>
      <c r="D100" s="705">
        <v>-472</v>
      </c>
      <c r="E100" s="523">
        <v>-334</v>
      </c>
    </row>
    <row r="101" spans="1:5">
      <c r="A101" s="619"/>
      <c r="B101" s="677"/>
      <c r="C101" s="577"/>
      <c r="D101" s="712">
        <v>157</v>
      </c>
      <c r="E101" s="548">
        <v>390</v>
      </c>
    </row>
    <row r="102" spans="1:5" ht="12" customHeight="1">
      <c r="A102" s="1088" t="s">
        <v>89</v>
      </c>
      <c r="B102" s="1088"/>
      <c r="C102" s="522"/>
      <c r="D102" s="705">
        <v>-7</v>
      </c>
      <c r="E102" s="523">
        <v>-18</v>
      </c>
    </row>
    <row r="103" spans="1:5" ht="12" customHeight="1">
      <c r="A103" s="1130" t="s">
        <v>1106</v>
      </c>
      <c r="B103" s="1078"/>
      <c r="C103" s="545"/>
      <c r="D103" s="712">
        <v>150</v>
      </c>
      <c r="E103" s="548">
        <v>372</v>
      </c>
    </row>
    <row r="104" spans="1:5" ht="12" customHeight="1">
      <c r="A104" s="619"/>
      <c r="B104" s="612"/>
      <c r="C104" s="545"/>
      <c r="D104" s="725"/>
      <c r="E104" s="545"/>
    </row>
    <row r="105" spans="1:5">
      <c r="A105" s="1078" t="s">
        <v>33</v>
      </c>
      <c r="B105" s="1078"/>
      <c r="C105" s="545"/>
      <c r="D105" s="712">
        <v>2321</v>
      </c>
      <c r="E105" s="548">
        <v>2242</v>
      </c>
    </row>
    <row r="106" spans="1:5">
      <c r="A106" s="1078" t="s">
        <v>393</v>
      </c>
      <c r="B106" s="1078"/>
      <c r="C106" s="545"/>
      <c r="D106" s="774">
        <v>7.0000000000000007E-2</v>
      </c>
      <c r="E106" s="623">
        <v>0.17</v>
      </c>
    </row>
    <row r="107" spans="1:5">
      <c r="A107" s="612"/>
      <c r="B107" s="612"/>
      <c r="C107" s="545"/>
      <c r="D107" s="725"/>
      <c r="E107" s="545"/>
    </row>
    <row r="108" spans="1:5">
      <c r="A108" s="594" t="s">
        <v>645</v>
      </c>
      <c r="B108" s="594"/>
      <c r="C108" s="594"/>
      <c r="D108" s="795"/>
      <c r="E108" s="594"/>
    </row>
    <row r="109" spans="1:5">
      <c r="A109" s="619"/>
      <c r="B109" s="677"/>
      <c r="C109" s="577"/>
      <c r="D109" s="762"/>
      <c r="E109" s="626"/>
    </row>
    <row r="110" spans="1:5">
      <c r="A110" s="1078" t="s">
        <v>600</v>
      </c>
      <c r="B110" s="1078"/>
      <c r="C110" s="545"/>
      <c r="D110" s="712">
        <v>5391</v>
      </c>
      <c r="E110" s="548">
        <v>5589</v>
      </c>
    </row>
    <row r="111" spans="1:5">
      <c r="A111" s="1088" t="s">
        <v>360</v>
      </c>
      <c r="B111" s="1088"/>
      <c r="C111" s="522"/>
      <c r="D111" s="705">
        <v>-516</v>
      </c>
      <c r="E111" s="523">
        <v>-564</v>
      </c>
    </row>
    <row r="112" spans="1:5">
      <c r="A112" s="595"/>
      <c r="B112" s="545"/>
      <c r="C112" s="545"/>
      <c r="D112" s="712">
        <v>4874</v>
      </c>
      <c r="E112" s="548">
        <v>5025</v>
      </c>
    </row>
    <row r="113" spans="1:5">
      <c r="A113" s="615"/>
      <c r="B113" s="615"/>
      <c r="C113" s="615"/>
      <c r="D113" s="782"/>
      <c r="E113" s="615"/>
    </row>
    <row r="114" spans="1:5">
      <c r="A114" s="1078" t="s">
        <v>102</v>
      </c>
      <c r="B114" s="1078"/>
      <c r="C114" s="545"/>
      <c r="D114" s="796">
        <v>47.6</v>
      </c>
      <c r="E114" s="673">
        <v>44.6</v>
      </c>
    </row>
    <row r="115" spans="1:5">
      <c r="A115" s="207"/>
      <c r="B115" s="207"/>
      <c r="C115" s="207"/>
      <c r="D115" s="207"/>
      <c r="E115" s="207"/>
    </row>
    <row r="116" spans="1:5">
      <c r="A116" s="207"/>
      <c r="B116" s="207"/>
      <c r="C116" s="207"/>
      <c r="D116" s="207"/>
      <c r="E116" s="207"/>
    </row>
    <row r="117" spans="1:5">
      <c r="A117" s="207"/>
      <c r="B117" s="207"/>
      <c r="C117" s="207"/>
      <c r="D117" s="207"/>
      <c r="E117" s="207"/>
    </row>
    <row r="118" spans="1:5">
      <c r="A118" s="207"/>
      <c r="B118" s="207"/>
      <c r="C118" s="207"/>
      <c r="D118" s="207"/>
      <c r="E118" s="207"/>
    </row>
    <row r="119" spans="1:5">
      <c r="A119" s="207"/>
      <c r="B119" s="207"/>
      <c r="C119" s="207"/>
      <c r="D119" s="207"/>
      <c r="E119" s="207"/>
    </row>
    <row r="120" spans="1:5">
      <c r="A120" s="207"/>
      <c r="B120" s="207"/>
      <c r="C120" s="207"/>
      <c r="D120" s="207"/>
      <c r="E120" s="207"/>
    </row>
    <row r="121" spans="1:5">
      <c r="A121" s="373"/>
      <c r="B121" s="221"/>
      <c r="C121" s="221"/>
      <c r="D121" s="419"/>
      <c r="E121" s="344"/>
    </row>
    <row r="125" spans="1:5">
      <c r="A125" s="207"/>
      <c r="B125" s="207"/>
      <c r="C125" s="207"/>
      <c r="D125" s="207"/>
      <c r="E125" s="207"/>
    </row>
  </sheetData>
  <mergeCells count="46">
    <mergeCell ref="A1:E1"/>
    <mergeCell ref="A3:E3"/>
    <mergeCell ref="A4:E4"/>
    <mergeCell ref="A6:E6"/>
    <mergeCell ref="A8:E8"/>
    <mergeCell ref="A77:E77"/>
    <mergeCell ref="A87:E87"/>
    <mergeCell ref="A10:E10"/>
    <mergeCell ref="A45:E45"/>
    <mergeCell ref="A11:E11"/>
    <mergeCell ref="A13:E13"/>
    <mergeCell ref="A15:E15"/>
    <mergeCell ref="A17:E17"/>
    <mergeCell ref="A19:E19"/>
    <mergeCell ref="A38:E38"/>
    <mergeCell ref="A39:E39"/>
    <mergeCell ref="A41:E41"/>
    <mergeCell ref="A43:E43"/>
    <mergeCell ref="A58:E58"/>
    <mergeCell ref="A47:E47"/>
    <mergeCell ref="A71:E71"/>
    <mergeCell ref="A73:E73"/>
    <mergeCell ref="A75:E75"/>
    <mergeCell ref="A48:E48"/>
    <mergeCell ref="A51:E51"/>
    <mergeCell ref="A50:E50"/>
    <mergeCell ref="A52:E52"/>
    <mergeCell ref="A54:E54"/>
    <mergeCell ref="A56:E56"/>
    <mergeCell ref="A70:E70"/>
    <mergeCell ref="A114:B114"/>
    <mergeCell ref="A98:B98"/>
    <mergeCell ref="A99:B99"/>
    <mergeCell ref="A100:B100"/>
    <mergeCell ref="A111:B111"/>
    <mergeCell ref="A110:B110"/>
    <mergeCell ref="A106:B106"/>
    <mergeCell ref="A105:B105"/>
    <mergeCell ref="A102:B102"/>
    <mergeCell ref="A103:B103"/>
    <mergeCell ref="A97:B97"/>
    <mergeCell ref="A92:E92"/>
    <mergeCell ref="A94:E94"/>
    <mergeCell ref="A95:E95"/>
    <mergeCell ref="A89:E89"/>
    <mergeCell ref="A91:E91"/>
  </mergeCells>
  <pageMargins left="0.7" right="0.7" top="0.75" bottom="0.75" header="0.3" footer="0.3"/>
  <pageSetup paperSize="9" scale="84" orientation="portrait" r:id="rId1"/>
  <rowBreaks count="2" manualBreakCount="2">
    <brk id="20" max="4" man="1"/>
    <brk id="57" max="4" man="1"/>
  </rowBreaks>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Q23"/>
  <sheetViews>
    <sheetView zoomScaleNormal="100" workbookViewId="0">
      <selection sqref="A1:E1"/>
    </sheetView>
  </sheetViews>
  <sheetFormatPr defaultColWidth="8.83203125" defaultRowHeight="11.25"/>
  <cols>
    <col min="1" max="1" width="58.6640625" style="353" customWidth="1"/>
    <col min="2" max="5" width="17.83203125" style="232" customWidth="1"/>
    <col min="6" max="17" width="3.6640625" style="205" customWidth="1"/>
    <col min="18" max="16384" width="8.83203125" style="1016"/>
  </cols>
  <sheetData>
    <row r="1" spans="1:5" ht="16.5" customHeight="1">
      <c r="A1" s="1095" t="s">
        <v>1370</v>
      </c>
      <c r="B1" s="1197"/>
      <c r="C1" s="1197"/>
      <c r="D1" s="1197"/>
      <c r="E1" s="1197"/>
    </row>
    <row r="2" spans="1:5">
      <c r="A2" s="373"/>
      <c r="B2" s="221"/>
      <c r="C2" s="221"/>
      <c r="D2" s="221"/>
      <c r="E2" s="221"/>
    </row>
    <row r="3" spans="1:5" ht="22.5" customHeight="1">
      <c r="A3" s="1092" t="s">
        <v>855</v>
      </c>
      <c r="B3" s="1092"/>
      <c r="C3" s="1092"/>
      <c r="D3" s="1092"/>
      <c r="E3" s="1092"/>
    </row>
    <row r="4" spans="1:5">
      <c r="A4" s="326"/>
      <c r="B4" s="294"/>
      <c r="C4" s="294"/>
      <c r="D4" s="294"/>
      <c r="E4" s="294"/>
    </row>
    <row r="5" spans="1:5" ht="11.25" customHeight="1">
      <c r="A5" s="1092" t="s">
        <v>1477</v>
      </c>
      <c r="B5" s="1092"/>
      <c r="C5" s="1092"/>
      <c r="D5" s="1092"/>
      <c r="E5" s="1092"/>
    </row>
    <row r="6" spans="1:5" ht="11.25" customHeight="1">
      <c r="A6" s="373"/>
      <c r="B6" s="424"/>
      <c r="C6" s="424"/>
      <c r="D6" s="424"/>
      <c r="E6" s="424"/>
    </row>
    <row r="7" spans="1:5" ht="11.25" customHeight="1">
      <c r="A7" s="575"/>
      <c r="B7" s="786"/>
      <c r="C7" s="787">
        <v>2016</v>
      </c>
      <c r="D7" s="574"/>
      <c r="E7" s="534">
        <v>2015</v>
      </c>
    </row>
    <row r="8" spans="1:5" ht="11.25" customHeight="1">
      <c r="A8" s="597" t="s">
        <v>728</v>
      </c>
      <c r="B8" s="751" t="s">
        <v>414</v>
      </c>
      <c r="C8" s="751" t="s">
        <v>673</v>
      </c>
      <c r="D8" s="610" t="s">
        <v>414</v>
      </c>
      <c r="E8" s="610" t="s">
        <v>673</v>
      </c>
    </row>
    <row r="9" spans="1:5" ht="11.25" customHeight="1">
      <c r="A9" s="622" t="s">
        <v>902</v>
      </c>
      <c r="B9" s="788">
        <v>3.3</v>
      </c>
      <c r="C9" s="696">
        <v>0.2</v>
      </c>
      <c r="D9" s="667">
        <v>3.1</v>
      </c>
      <c r="E9" s="579">
        <v>0.2</v>
      </c>
    </row>
    <row r="10" spans="1:5" ht="11.25" customHeight="1">
      <c r="A10" s="622" t="s">
        <v>903</v>
      </c>
      <c r="B10" s="788">
        <v>0.9</v>
      </c>
      <c r="C10" s="696">
        <v>0.2</v>
      </c>
      <c r="D10" s="667">
        <v>0.8</v>
      </c>
      <c r="E10" s="579">
        <v>0.2</v>
      </c>
    </row>
    <row r="11" spans="1:5" ht="11.25" customHeight="1">
      <c r="A11" s="627" t="s">
        <v>904</v>
      </c>
      <c r="B11" s="789">
        <v>0.4</v>
      </c>
      <c r="C11" s="790">
        <v>0.1</v>
      </c>
      <c r="D11" s="668">
        <v>0.4</v>
      </c>
      <c r="E11" s="669">
        <v>0.1</v>
      </c>
    </row>
    <row r="12" spans="1:5" ht="11.25" customHeight="1">
      <c r="A12" s="596" t="s">
        <v>666</v>
      </c>
      <c r="B12" s="791">
        <v>4.5999999999999996</v>
      </c>
      <c r="C12" s="792">
        <v>0.5</v>
      </c>
      <c r="D12" s="665">
        <v>4.3</v>
      </c>
      <c r="E12" s="666">
        <v>0.4</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Q33"/>
  <sheetViews>
    <sheetView zoomScaleNormal="100" workbookViewId="0">
      <selection sqref="A1:F1"/>
    </sheetView>
  </sheetViews>
  <sheetFormatPr defaultColWidth="8.83203125" defaultRowHeight="11.25"/>
  <cols>
    <col min="1" max="1" width="8.33203125" style="205" customWidth="1"/>
    <col min="2" max="2" width="53.6640625" style="205" customWidth="1"/>
    <col min="3" max="6" width="17.83203125" style="205" customWidth="1"/>
    <col min="7" max="17" width="3.6640625" style="205" customWidth="1"/>
    <col min="18" max="16384" width="8.83203125" style="1016"/>
  </cols>
  <sheetData>
    <row r="1" spans="1:6" ht="15.75" customHeight="1">
      <c r="A1" s="1095" t="s">
        <v>1372</v>
      </c>
      <c r="B1" s="1095"/>
      <c r="C1" s="1197"/>
      <c r="D1" s="1197"/>
      <c r="E1" s="1197"/>
      <c r="F1" s="1197"/>
    </row>
    <row r="2" spans="1:6" ht="11.25" customHeight="1">
      <c r="A2" s="321"/>
      <c r="B2" s="321"/>
      <c r="C2" s="385"/>
      <c r="D2" s="385"/>
      <c r="E2" s="385"/>
      <c r="F2" s="385"/>
    </row>
    <row r="3" spans="1:6" ht="11.25" customHeight="1">
      <c r="A3" s="1092" t="s">
        <v>1444</v>
      </c>
      <c r="B3" s="1092"/>
      <c r="C3" s="1092"/>
      <c r="D3" s="1092"/>
      <c r="E3" s="1092"/>
      <c r="F3" s="1092"/>
    </row>
    <row r="4" spans="1:6" ht="11.25" customHeight="1">
      <c r="A4" s="425"/>
      <c r="B4" s="321"/>
      <c r="C4" s="426"/>
      <c r="D4" s="426"/>
      <c r="E4" s="426"/>
      <c r="F4" s="426"/>
    </row>
    <row r="5" spans="1:6">
      <c r="A5" s="292"/>
      <c r="B5" s="292"/>
      <c r="C5" s="768"/>
      <c r="D5" s="574" t="s">
        <v>2</v>
      </c>
      <c r="E5" s="768"/>
      <c r="F5" s="574" t="s">
        <v>3</v>
      </c>
    </row>
    <row r="6" spans="1:6" ht="26.25" customHeight="1">
      <c r="A6" s="672"/>
      <c r="B6" s="672"/>
      <c r="C6" s="775" t="s">
        <v>1295</v>
      </c>
      <c r="D6" s="650" t="s">
        <v>1204</v>
      </c>
      <c r="E6" s="751">
        <v>2016</v>
      </c>
      <c r="F6" s="610">
        <v>2015</v>
      </c>
    </row>
    <row r="7" spans="1:6" ht="11.25" customHeight="1">
      <c r="A7" s="612" t="s">
        <v>1043</v>
      </c>
      <c r="B7" s="612" t="s">
        <v>1046</v>
      </c>
      <c r="C7" s="793">
        <v>3.8710800000000001</v>
      </c>
      <c r="D7" s="671">
        <v>3.9981399999999998</v>
      </c>
      <c r="E7" s="793">
        <v>4.05145</v>
      </c>
      <c r="F7" s="671">
        <v>4.0565499999999997</v>
      </c>
    </row>
    <row r="8" spans="1:6" ht="11.25" customHeight="1">
      <c r="A8" s="595" t="s">
        <v>638</v>
      </c>
      <c r="B8" s="595" t="s">
        <v>959</v>
      </c>
      <c r="C8" s="793">
        <v>3.4304999999999999</v>
      </c>
      <c r="D8" s="670">
        <v>4.3117000000000001</v>
      </c>
      <c r="E8" s="793">
        <v>3.8619500000000002</v>
      </c>
      <c r="F8" s="671">
        <v>3.6898</v>
      </c>
    </row>
    <row r="9" spans="1:6" ht="11.25" customHeight="1">
      <c r="A9" s="595" t="s">
        <v>859</v>
      </c>
      <c r="B9" s="595" t="s">
        <v>960</v>
      </c>
      <c r="C9" s="793">
        <v>1.0739000000000001</v>
      </c>
      <c r="D9" s="670">
        <v>1.0834999999999999</v>
      </c>
      <c r="E9" s="793">
        <v>1.0901799999999999</v>
      </c>
      <c r="F9" s="671">
        <v>1.0676300000000001</v>
      </c>
    </row>
    <row r="10" spans="1:6" ht="11.25" customHeight="1">
      <c r="A10" s="595" t="s">
        <v>675</v>
      </c>
      <c r="B10" s="595" t="s">
        <v>961</v>
      </c>
      <c r="C10" s="793">
        <v>7.3201999999999998</v>
      </c>
      <c r="D10" s="670">
        <v>7.0608000000000004</v>
      </c>
      <c r="E10" s="793">
        <v>7.3495799999999996</v>
      </c>
      <c r="F10" s="671">
        <v>6.9730699999999999</v>
      </c>
    </row>
    <row r="11" spans="1:6" ht="11.25" customHeight="1">
      <c r="A11" s="595" t="s">
        <v>1042</v>
      </c>
      <c r="B11" s="595" t="s">
        <v>1044</v>
      </c>
      <c r="C11" s="793">
        <v>7.4344000000000001</v>
      </c>
      <c r="D11" s="670">
        <v>7.4626000000000001</v>
      </c>
      <c r="E11" s="793">
        <v>7.44536</v>
      </c>
      <c r="F11" s="671">
        <v>7.4586499999999996</v>
      </c>
    </row>
    <row r="12" spans="1:6" ht="11.25" customHeight="1">
      <c r="A12" s="595" t="s">
        <v>4</v>
      </c>
      <c r="B12" s="595" t="s">
        <v>962</v>
      </c>
      <c r="C12" s="793">
        <v>0.85618000000000005</v>
      </c>
      <c r="D12" s="670">
        <v>0.73394999999999999</v>
      </c>
      <c r="E12" s="793">
        <v>0.81889999999999996</v>
      </c>
      <c r="F12" s="671">
        <v>0.72599999999999998</v>
      </c>
    </row>
    <row r="13" spans="1:6" ht="11.25" customHeight="1">
      <c r="A13" s="595" t="s">
        <v>6</v>
      </c>
      <c r="B13" s="595" t="s">
        <v>963</v>
      </c>
      <c r="C13" s="793">
        <v>71.593500000000006</v>
      </c>
      <c r="D13" s="670">
        <v>72.021500000000003</v>
      </c>
      <c r="E13" s="793">
        <v>74.355279999999993</v>
      </c>
      <c r="F13" s="671">
        <v>71.173699999999997</v>
      </c>
    </row>
    <row r="14" spans="1:6" ht="11.25" customHeight="1">
      <c r="A14" s="595" t="s">
        <v>5</v>
      </c>
      <c r="B14" s="595" t="s">
        <v>964</v>
      </c>
      <c r="C14" s="793">
        <v>123.4</v>
      </c>
      <c r="D14" s="670">
        <v>131.07</v>
      </c>
      <c r="E14" s="793">
        <v>120.31377000000001</v>
      </c>
      <c r="F14" s="671">
        <v>134.28214</v>
      </c>
    </row>
    <row r="15" spans="1:6" ht="11.25" customHeight="1">
      <c r="A15" s="595" t="s">
        <v>858</v>
      </c>
      <c r="B15" s="595" t="s">
        <v>965</v>
      </c>
      <c r="C15" s="793">
        <v>9.0862999999999996</v>
      </c>
      <c r="D15" s="670">
        <v>9.6029999999999998</v>
      </c>
      <c r="E15" s="793">
        <v>9.2926900000000003</v>
      </c>
      <c r="F15" s="671">
        <v>8.9416899999999995</v>
      </c>
    </row>
    <row r="16" spans="1:6" ht="11.25" customHeight="1">
      <c r="A16" s="595" t="s">
        <v>978</v>
      </c>
      <c r="B16" s="595" t="s">
        <v>1045</v>
      </c>
      <c r="C16" s="793">
        <v>3.9536099999999998</v>
      </c>
      <c r="D16" s="670">
        <v>4.0864399999999996</v>
      </c>
      <c r="E16" s="793">
        <v>4.1363899999999996</v>
      </c>
      <c r="F16" s="671">
        <v>4.1435599999999999</v>
      </c>
    </row>
    <row r="17" spans="1:6" ht="11.25" customHeight="1">
      <c r="A17" s="595" t="s">
        <v>910</v>
      </c>
      <c r="B17" s="595" t="s">
        <v>966</v>
      </c>
      <c r="C17" s="793">
        <v>9.5525000000000002</v>
      </c>
      <c r="D17" s="670">
        <v>9.1895000000000007</v>
      </c>
      <c r="E17" s="793">
        <v>9.4673099999999994</v>
      </c>
      <c r="F17" s="671">
        <v>9.3540100000000006</v>
      </c>
    </row>
    <row r="18" spans="1:6" ht="11.25" customHeight="1">
      <c r="A18" s="595" t="s">
        <v>860</v>
      </c>
      <c r="B18" s="595" t="s">
        <v>967</v>
      </c>
      <c r="C18" s="793">
        <v>1.5234000000000001</v>
      </c>
      <c r="D18" s="671">
        <v>1.5417000000000001</v>
      </c>
      <c r="E18" s="793">
        <v>1.5277799999999999</v>
      </c>
      <c r="F18" s="671">
        <v>1.5250699999999999</v>
      </c>
    </row>
    <row r="19" spans="1:6" ht="11.25" customHeight="1">
      <c r="A19" s="805" t="s">
        <v>857</v>
      </c>
      <c r="B19" s="595" t="s">
        <v>968</v>
      </c>
      <c r="C19" s="793">
        <v>1.0541</v>
      </c>
      <c r="D19" s="670">
        <v>1.0887</v>
      </c>
      <c r="E19" s="793">
        <v>1.1066</v>
      </c>
      <c r="F19" s="671">
        <v>1.1096200000000001</v>
      </c>
    </row>
    <row r="20" spans="1:6">
      <c r="A20" s="434"/>
      <c r="B20" s="353"/>
      <c r="C20" s="427"/>
      <c r="D20" s="427"/>
      <c r="E20" s="427"/>
      <c r="F20" s="427"/>
    </row>
    <row r="28" spans="1:6">
      <c r="F28" s="428"/>
    </row>
    <row r="33" spans="3:3">
      <c r="C33" s="429"/>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80"/>
  <sheetViews>
    <sheetView zoomScaleNormal="100" workbookViewId="0">
      <selection sqref="A1:E1"/>
    </sheetView>
  </sheetViews>
  <sheetFormatPr defaultColWidth="37.5" defaultRowHeight="12" customHeight="1"/>
  <cols>
    <col min="1" max="2" width="3.33203125" style="240" customWidth="1"/>
    <col min="3" max="3" width="83.33203125" style="215" customWidth="1"/>
    <col min="4" max="5" width="20" style="217" customWidth="1"/>
    <col min="6" max="6" width="8.33203125" style="239" customWidth="1"/>
    <col min="7" max="7" width="5" style="239" customWidth="1"/>
    <col min="8" max="18" width="3.6640625" style="205" customWidth="1"/>
    <col min="19" max="16384" width="37.5" style="240"/>
  </cols>
  <sheetData>
    <row r="1" spans="1:18" ht="15.75" customHeight="1">
      <c r="A1" s="1095" t="s">
        <v>1024</v>
      </c>
      <c r="B1" s="1095"/>
      <c r="C1" s="1095"/>
      <c r="D1" s="1095"/>
      <c r="E1" s="1095"/>
    </row>
    <row r="2" spans="1:18" ht="11.25" customHeight="1">
      <c r="A2" s="235"/>
      <c r="B2" s="235"/>
      <c r="C2" s="236"/>
      <c r="D2" s="418"/>
      <c r="E2" s="360"/>
    </row>
    <row r="3" spans="1:18" ht="11.25" customHeight="1">
      <c r="A3" s="1118" t="s">
        <v>728</v>
      </c>
      <c r="B3" s="1119"/>
      <c r="C3" s="1118"/>
      <c r="D3" s="709">
        <v>2016</v>
      </c>
      <c r="E3" s="208">
        <v>2015</v>
      </c>
      <c r="F3" s="1117"/>
      <c r="G3" s="1117"/>
    </row>
    <row r="4" spans="1:18" ht="12" customHeight="1">
      <c r="A4" s="1120" t="s">
        <v>1131</v>
      </c>
      <c r="B4" s="1120"/>
      <c r="C4" s="1120"/>
      <c r="D4" s="701">
        <v>357</v>
      </c>
      <c r="E4" s="456">
        <v>451</v>
      </c>
      <c r="G4" s="454"/>
    </row>
    <row r="5" spans="1:18" ht="12" customHeight="1">
      <c r="A5" s="971"/>
      <c r="B5" s="1020"/>
      <c r="C5" s="971"/>
      <c r="D5" s="701"/>
      <c r="E5" s="456"/>
      <c r="G5" s="454"/>
      <c r="H5" s="976"/>
      <c r="I5" s="976"/>
      <c r="J5" s="976"/>
      <c r="K5" s="976"/>
      <c r="L5" s="976"/>
      <c r="M5" s="976"/>
      <c r="N5" s="976"/>
      <c r="O5" s="976"/>
      <c r="P5" s="976"/>
      <c r="Q5" s="976"/>
      <c r="R5" s="976"/>
    </row>
    <row r="6" spans="1:18" ht="11.25" customHeight="1">
      <c r="A6" s="1090" t="s">
        <v>1001</v>
      </c>
      <c r="B6" s="1090"/>
      <c r="C6" s="1090"/>
      <c r="D6" s="701"/>
      <c r="E6" s="456"/>
      <c r="F6" s="454"/>
      <c r="G6" s="906"/>
    </row>
    <row r="7" spans="1:18" ht="11.25" customHeight="1">
      <c r="A7" s="878"/>
      <c r="B7" s="1022"/>
      <c r="C7" s="878"/>
      <c r="D7" s="712"/>
      <c r="E7" s="548"/>
      <c r="F7" s="454"/>
      <c r="G7" s="454"/>
    </row>
    <row r="8" spans="1:18" ht="11.25" customHeight="1">
      <c r="A8" s="1090" t="s">
        <v>1197</v>
      </c>
      <c r="B8" s="1090"/>
      <c r="C8" s="1090"/>
      <c r="D8" s="701"/>
      <c r="E8" s="456"/>
      <c r="F8" s="454"/>
      <c r="G8" s="454"/>
    </row>
    <row r="9" spans="1:18" ht="11.25" customHeight="1">
      <c r="A9" s="1075" t="s">
        <v>1245</v>
      </c>
      <c r="B9" s="1075"/>
      <c r="C9" s="1075"/>
      <c r="D9" s="701">
        <v>-12</v>
      </c>
      <c r="E9" s="456">
        <v>7</v>
      </c>
      <c r="F9" s="454"/>
      <c r="G9" s="454"/>
    </row>
    <row r="10" spans="1:18" ht="11.25" customHeight="1">
      <c r="A10" s="1076" t="s">
        <v>1073</v>
      </c>
      <c r="B10" s="1076"/>
      <c r="C10" s="1076"/>
      <c r="D10" s="703">
        <v>3</v>
      </c>
      <c r="E10" s="481">
        <v>-2</v>
      </c>
      <c r="F10" s="907"/>
      <c r="G10" s="907"/>
    </row>
    <row r="11" spans="1:18" ht="11.25" customHeight="1">
      <c r="A11" s="1079" t="s">
        <v>1074</v>
      </c>
      <c r="B11" s="1079"/>
      <c r="C11" s="1079"/>
      <c r="D11" s="704">
        <v>-9</v>
      </c>
      <c r="E11" s="459">
        <v>5</v>
      </c>
    </row>
    <row r="12" spans="1:18" ht="11.25" customHeight="1">
      <c r="A12" s="535"/>
      <c r="B12" s="535"/>
      <c r="C12" s="535"/>
      <c r="D12" s="701"/>
      <c r="E12" s="456"/>
      <c r="F12" s="454"/>
      <c r="G12" s="454"/>
    </row>
    <row r="13" spans="1:18" ht="11.25" customHeight="1">
      <c r="A13" s="1090" t="s">
        <v>1196</v>
      </c>
      <c r="B13" s="1090"/>
      <c r="C13" s="1090"/>
      <c r="D13" s="701"/>
      <c r="E13" s="456"/>
      <c r="F13" s="454"/>
      <c r="G13" s="454"/>
    </row>
    <row r="14" spans="1:18" ht="12.75">
      <c r="A14" s="1075" t="s">
        <v>407</v>
      </c>
      <c r="B14" s="1075"/>
      <c r="C14" s="1075"/>
      <c r="D14" s="701"/>
      <c r="E14" s="456"/>
      <c r="F14" s="454"/>
      <c r="G14" s="454"/>
    </row>
    <row r="15" spans="1:18" ht="12.75">
      <c r="A15" s="1017"/>
      <c r="B15" s="1123" t="s">
        <v>1433</v>
      </c>
      <c r="C15" s="1123"/>
      <c r="D15" s="701">
        <v>-52</v>
      </c>
      <c r="E15" s="456">
        <v>20</v>
      </c>
      <c r="F15" s="454"/>
      <c r="G15" s="454"/>
      <c r="H15" s="965"/>
      <c r="I15" s="965"/>
      <c r="J15" s="965"/>
      <c r="K15" s="965"/>
      <c r="L15" s="965"/>
      <c r="M15" s="965"/>
      <c r="N15" s="965"/>
      <c r="O15" s="965"/>
      <c r="P15" s="965"/>
      <c r="Q15" s="965"/>
      <c r="R15" s="965"/>
    </row>
    <row r="16" spans="1:18" ht="12" customHeight="1">
      <c r="A16" s="1019"/>
      <c r="B16" s="1123" t="s">
        <v>1473</v>
      </c>
      <c r="C16" s="1123"/>
      <c r="D16" s="701">
        <v>-1</v>
      </c>
      <c r="E16" s="456">
        <v>2</v>
      </c>
      <c r="F16" s="454"/>
      <c r="G16" s="454"/>
    </row>
    <row r="17" spans="1:18" ht="12" customHeight="1">
      <c r="A17" s="1123" t="s">
        <v>1474</v>
      </c>
      <c r="B17" s="1123"/>
      <c r="C17" s="1123"/>
      <c r="D17" s="701">
        <v>1</v>
      </c>
      <c r="E17" s="456">
        <v>3</v>
      </c>
      <c r="F17" s="454"/>
      <c r="G17" s="454"/>
      <c r="H17" s="943"/>
      <c r="I17" s="943"/>
      <c r="J17" s="943"/>
      <c r="K17" s="943"/>
      <c r="L17" s="943"/>
      <c r="M17" s="943"/>
      <c r="N17" s="943"/>
      <c r="O17" s="943"/>
      <c r="P17" s="943"/>
      <c r="Q17" s="943"/>
      <c r="R17" s="943"/>
    </row>
    <row r="18" spans="1:18" ht="11.25" customHeight="1">
      <c r="A18" s="1075" t="s">
        <v>470</v>
      </c>
      <c r="B18" s="1075"/>
      <c r="C18" s="1075"/>
      <c r="D18" s="701"/>
      <c r="E18" s="456"/>
      <c r="F18" s="454"/>
      <c r="G18" s="454"/>
    </row>
    <row r="19" spans="1:18" ht="11.25" customHeight="1">
      <c r="A19" s="471"/>
      <c r="B19" s="1075" t="s">
        <v>922</v>
      </c>
      <c r="C19" s="1075"/>
      <c r="D19" s="701">
        <v>-16</v>
      </c>
      <c r="E19" s="456">
        <v>-23</v>
      </c>
      <c r="F19" s="454"/>
      <c r="G19" s="454"/>
    </row>
    <row r="20" spans="1:18" ht="11.25" customHeight="1">
      <c r="A20" s="471"/>
      <c r="B20" s="1075" t="s">
        <v>927</v>
      </c>
      <c r="C20" s="1075"/>
      <c r="D20" s="701">
        <v>58</v>
      </c>
      <c r="E20" s="456">
        <v>21</v>
      </c>
      <c r="F20" s="454"/>
      <c r="G20" s="454"/>
    </row>
    <row r="21" spans="1:18" ht="11.25" customHeight="1">
      <c r="A21" s="1090" t="s">
        <v>1195</v>
      </c>
      <c r="B21" s="1090"/>
      <c r="C21" s="1090"/>
      <c r="D21" s="701"/>
      <c r="E21" s="456"/>
      <c r="F21" s="454"/>
      <c r="G21" s="454"/>
    </row>
    <row r="22" spans="1:18" ht="11.25" customHeight="1">
      <c r="A22" s="1075" t="s">
        <v>470</v>
      </c>
      <c r="B22" s="1075"/>
      <c r="C22" s="1075"/>
      <c r="D22" s="701"/>
      <c r="E22" s="456"/>
      <c r="F22" s="454"/>
      <c r="G22" s="454"/>
      <c r="J22" s="239"/>
      <c r="K22" s="239"/>
      <c r="L22" s="239"/>
      <c r="M22" s="239"/>
      <c r="N22" s="239"/>
    </row>
    <row r="23" spans="1:18" ht="11.25" customHeight="1">
      <c r="A23" s="471"/>
      <c r="B23" s="1075" t="s">
        <v>922</v>
      </c>
      <c r="C23" s="1075"/>
      <c r="D23" s="701">
        <v>4</v>
      </c>
      <c r="E23" s="456">
        <v>4</v>
      </c>
      <c r="F23" s="454"/>
      <c r="G23" s="454"/>
    </row>
    <row r="24" spans="1:18" ht="11.25" customHeight="1">
      <c r="A24" s="641"/>
      <c r="B24" s="1076" t="s">
        <v>927</v>
      </c>
      <c r="C24" s="1076"/>
      <c r="D24" s="705">
        <v>-14</v>
      </c>
      <c r="E24" s="523">
        <v>-5</v>
      </c>
      <c r="F24" s="907"/>
      <c r="G24" s="907"/>
    </row>
    <row r="25" spans="1:18" ht="11.25" customHeight="1">
      <c r="A25" s="1122" t="s">
        <v>1075</v>
      </c>
      <c r="B25" s="1077"/>
      <c r="C25" s="1122"/>
      <c r="D25" s="704">
        <v>-21</v>
      </c>
      <c r="E25" s="459">
        <v>21</v>
      </c>
    </row>
    <row r="26" spans="1:18" ht="11.25" customHeight="1">
      <c r="A26" s="1121"/>
      <c r="B26" s="1121"/>
      <c r="C26" s="1121"/>
      <c r="D26" s="701"/>
      <c r="E26" s="456"/>
      <c r="F26" s="454"/>
      <c r="G26" s="454"/>
    </row>
    <row r="27" spans="1:18" ht="12" customHeight="1">
      <c r="A27" s="1120" t="s">
        <v>1078</v>
      </c>
      <c r="B27" s="1120"/>
      <c r="C27" s="1120"/>
      <c r="D27" s="701">
        <v>-30</v>
      </c>
      <c r="E27" s="456">
        <v>26</v>
      </c>
      <c r="F27" s="454"/>
      <c r="G27" s="454"/>
    </row>
    <row r="28" spans="1:18" s="1027" customFormat="1" ht="12" customHeight="1">
      <c r="A28" s="539"/>
      <c r="B28" s="539"/>
      <c r="C28" s="540"/>
      <c r="D28" s="703"/>
      <c r="E28" s="481"/>
      <c r="F28" s="907"/>
      <c r="G28" s="907"/>
      <c r="H28" s="207"/>
      <c r="I28" s="207"/>
      <c r="J28" s="207"/>
      <c r="K28" s="207"/>
      <c r="L28" s="207"/>
      <c r="M28" s="207"/>
      <c r="N28" s="207"/>
      <c r="O28" s="207"/>
      <c r="P28" s="207"/>
      <c r="Q28" s="207"/>
      <c r="R28" s="207"/>
    </row>
    <row r="29" spans="1:18" ht="12" customHeight="1">
      <c r="A29" s="1105" t="s">
        <v>970</v>
      </c>
      <c r="B29" s="1105"/>
      <c r="C29" s="1105"/>
      <c r="D29" s="706">
        <v>327</v>
      </c>
      <c r="E29" s="584">
        <v>477</v>
      </c>
      <c r="F29" s="907"/>
      <c r="G29" s="907"/>
    </row>
    <row r="30" spans="1:18" ht="12" customHeight="1">
      <c r="A30" s="536"/>
      <c r="B30" s="536"/>
      <c r="C30" s="470"/>
      <c r="D30" s="704"/>
      <c r="E30" s="459"/>
    </row>
    <row r="31" spans="1:18" ht="12" customHeight="1">
      <c r="A31" s="1082" t="s">
        <v>251</v>
      </c>
      <c r="B31" s="1082"/>
      <c r="C31" s="1082"/>
      <c r="D31" s="701"/>
      <c r="E31" s="456"/>
      <c r="F31" s="454"/>
      <c r="G31" s="454"/>
    </row>
    <row r="32" spans="1:18" ht="12" customHeight="1">
      <c r="A32" s="469"/>
      <c r="B32" s="1123" t="s">
        <v>1241</v>
      </c>
      <c r="C32" s="1123"/>
      <c r="D32" s="701">
        <v>323</v>
      </c>
      <c r="E32" s="456">
        <v>468</v>
      </c>
      <c r="F32" s="454"/>
      <c r="G32" s="454"/>
    </row>
    <row r="33" spans="1:7" ht="12" customHeight="1">
      <c r="A33" s="680"/>
      <c r="B33" s="1124" t="s">
        <v>1242</v>
      </c>
      <c r="C33" s="1124"/>
      <c r="D33" s="703">
        <v>3</v>
      </c>
      <c r="E33" s="481">
        <v>9</v>
      </c>
      <c r="F33" s="907"/>
      <c r="G33" s="907"/>
    </row>
    <row r="34" spans="1:7" ht="12" customHeight="1">
      <c r="A34" s="537"/>
      <c r="B34" s="537"/>
      <c r="C34" s="538"/>
      <c r="D34" s="704">
        <v>327</v>
      </c>
      <c r="E34" s="459">
        <v>477</v>
      </c>
      <c r="F34" s="454"/>
      <c r="G34" s="454"/>
    </row>
    <row r="35" spans="1:7" ht="11.25" customHeight="1">
      <c r="A35" s="209"/>
      <c r="B35" s="1035"/>
      <c r="C35" s="206"/>
      <c r="D35" s="206"/>
      <c r="E35" s="206"/>
    </row>
    <row r="36" spans="1:7" ht="12" customHeight="1">
      <c r="A36" s="1093" t="s">
        <v>909</v>
      </c>
      <c r="B36" s="1093"/>
      <c r="C36" s="1093"/>
      <c r="D36" s="1093"/>
      <c r="E36" s="1093"/>
    </row>
    <row r="37" spans="1:7" ht="11.25" customHeight="1">
      <c r="C37" s="212"/>
      <c r="D37" s="213"/>
      <c r="E37" s="214"/>
    </row>
    <row r="38" spans="1:7" ht="11.25" customHeight="1">
      <c r="D38" s="216"/>
    </row>
    <row r="39" spans="1:7" ht="11.25" customHeight="1">
      <c r="A39" s="1093"/>
      <c r="B39" s="1093"/>
      <c r="C39" s="1093"/>
      <c r="D39" s="1093"/>
      <c r="E39" s="1093"/>
    </row>
    <row r="40" spans="1:7" ht="11.25" customHeight="1">
      <c r="D40" s="216"/>
    </row>
    <row r="52" spans="1:18" s="217" customFormat="1" ht="12" customHeight="1">
      <c r="A52" s="240"/>
      <c r="B52" s="240"/>
      <c r="C52" s="215"/>
      <c r="F52" s="239"/>
      <c r="G52" s="239"/>
      <c r="H52" s="205"/>
      <c r="I52" s="205"/>
      <c r="J52" s="205"/>
      <c r="K52" s="205"/>
      <c r="L52" s="205"/>
      <c r="M52" s="205"/>
      <c r="N52" s="205"/>
      <c r="O52" s="205"/>
      <c r="P52" s="205"/>
      <c r="Q52" s="205"/>
      <c r="R52" s="205"/>
    </row>
    <row r="53" spans="1:18" s="217" customFormat="1" ht="12" customHeight="1">
      <c r="A53" s="240"/>
      <c r="B53" s="240"/>
      <c r="C53" s="215"/>
      <c r="F53" s="239"/>
      <c r="G53" s="239"/>
      <c r="H53" s="205"/>
      <c r="I53" s="205"/>
      <c r="J53" s="205"/>
      <c r="K53" s="205"/>
      <c r="L53" s="205"/>
      <c r="M53" s="205"/>
      <c r="N53" s="205"/>
      <c r="O53" s="205"/>
      <c r="P53" s="205"/>
      <c r="Q53" s="205"/>
      <c r="R53" s="205"/>
    </row>
    <row r="54" spans="1:18" s="217" customFormat="1" ht="12" customHeight="1">
      <c r="A54" s="240"/>
      <c r="B54" s="240"/>
      <c r="C54" s="215"/>
      <c r="F54" s="239"/>
      <c r="G54" s="239"/>
      <c r="H54" s="205"/>
      <c r="I54" s="205"/>
      <c r="J54" s="205"/>
      <c r="K54" s="205"/>
      <c r="L54" s="205"/>
      <c r="M54" s="205"/>
      <c r="N54" s="205"/>
      <c r="O54" s="205"/>
      <c r="P54" s="205"/>
      <c r="Q54" s="205"/>
      <c r="R54" s="205"/>
    </row>
    <row r="55" spans="1:18" s="217" customFormat="1" ht="12" customHeight="1">
      <c r="A55" s="240"/>
      <c r="B55" s="240"/>
      <c r="C55" s="215"/>
      <c r="F55" s="239"/>
      <c r="G55" s="239"/>
      <c r="H55" s="205"/>
      <c r="I55" s="205"/>
      <c r="J55" s="205"/>
      <c r="K55" s="205"/>
      <c r="L55" s="205"/>
      <c r="M55" s="205"/>
      <c r="N55" s="205"/>
      <c r="O55" s="205"/>
      <c r="P55" s="205"/>
      <c r="Q55" s="205"/>
      <c r="R55" s="205"/>
    </row>
    <row r="56" spans="1:18" s="217" customFormat="1" ht="12" customHeight="1">
      <c r="A56" s="240"/>
      <c r="B56" s="240"/>
      <c r="C56" s="215"/>
      <c r="F56" s="239"/>
      <c r="G56" s="239"/>
      <c r="H56" s="205"/>
      <c r="I56" s="205"/>
      <c r="J56" s="205"/>
      <c r="K56" s="205"/>
      <c r="L56" s="205"/>
      <c r="M56" s="205"/>
      <c r="N56" s="205"/>
      <c r="O56" s="205"/>
      <c r="P56" s="205"/>
      <c r="Q56" s="205"/>
      <c r="R56" s="205"/>
    </row>
    <row r="57" spans="1:18" s="217" customFormat="1" ht="12" customHeight="1">
      <c r="A57" s="240"/>
      <c r="B57" s="240"/>
      <c r="C57" s="215"/>
      <c r="F57" s="239"/>
      <c r="G57" s="239"/>
      <c r="H57" s="205"/>
      <c r="I57" s="205"/>
      <c r="J57" s="205"/>
      <c r="K57" s="205"/>
      <c r="L57" s="205"/>
      <c r="M57" s="205"/>
      <c r="N57" s="205"/>
      <c r="O57" s="205"/>
      <c r="P57" s="205"/>
      <c r="Q57" s="205"/>
      <c r="R57" s="205"/>
    </row>
    <row r="58" spans="1:18" s="217" customFormat="1" ht="12" customHeight="1">
      <c r="A58" s="240"/>
      <c r="B58" s="240"/>
      <c r="C58" s="215"/>
      <c r="F58" s="239"/>
      <c r="G58" s="239"/>
      <c r="H58" s="205"/>
      <c r="I58" s="205"/>
      <c r="J58" s="205"/>
      <c r="K58" s="205"/>
      <c r="L58" s="205"/>
      <c r="M58" s="205"/>
      <c r="N58" s="205"/>
      <c r="O58" s="205"/>
      <c r="P58" s="205"/>
      <c r="Q58" s="205"/>
      <c r="R58" s="205"/>
    </row>
    <row r="59" spans="1:18" s="217" customFormat="1" ht="12" customHeight="1">
      <c r="A59" s="240"/>
      <c r="B59" s="240"/>
      <c r="C59" s="215"/>
      <c r="F59" s="239"/>
      <c r="G59" s="239"/>
      <c r="H59" s="205"/>
      <c r="I59" s="205"/>
      <c r="J59" s="205"/>
      <c r="K59" s="205"/>
      <c r="L59" s="205"/>
      <c r="M59" s="205"/>
      <c r="N59" s="205"/>
      <c r="O59" s="205"/>
      <c r="P59" s="205"/>
      <c r="Q59" s="205"/>
      <c r="R59" s="205"/>
    </row>
    <row r="60" spans="1:18" s="217" customFormat="1" ht="12" customHeight="1">
      <c r="A60" s="240"/>
      <c r="B60" s="240"/>
      <c r="C60" s="215"/>
      <c r="F60" s="239"/>
      <c r="G60" s="239"/>
      <c r="H60" s="205"/>
      <c r="I60" s="205"/>
      <c r="J60" s="205"/>
      <c r="K60" s="205"/>
      <c r="L60" s="205"/>
      <c r="M60" s="205"/>
      <c r="N60" s="205"/>
      <c r="O60" s="205"/>
      <c r="P60" s="205"/>
      <c r="Q60" s="205"/>
      <c r="R60" s="205"/>
    </row>
    <row r="61" spans="1:18" s="217" customFormat="1" ht="12" customHeight="1">
      <c r="A61" s="240"/>
      <c r="B61" s="240"/>
      <c r="C61" s="215"/>
      <c r="F61" s="239"/>
      <c r="G61" s="239"/>
      <c r="H61" s="205"/>
      <c r="I61" s="205"/>
      <c r="J61" s="205"/>
      <c r="K61" s="205"/>
      <c r="L61" s="205"/>
      <c r="M61" s="205"/>
      <c r="N61" s="205"/>
      <c r="O61" s="205"/>
      <c r="P61" s="205"/>
      <c r="Q61" s="205"/>
      <c r="R61" s="205"/>
    </row>
    <row r="62" spans="1:18" s="217" customFormat="1" ht="12" customHeight="1">
      <c r="A62" s="240"/>
      <c r="B62" s="240"/>
      <c r="C62" s="215"/>
      <c r="F62" s="239"/>
      <c r="G62" s="239"/>
      <c r="H62" s="205"/>
      <c r="I62" s="205"/>
      <c r="J62" s="205"/>
      <c r="K62" s="205"/>
      <c r="L62" s="205"/>
      <c r="M62" s="205"/>
      <c r="N62" s="205"/>
      <c r="O62" s="205"/>
      <c r="P62" s="205"/>
      <c r="Q62" s="205"/>
      <c r="R62" s="205"/>
    </row>
    <row r="63" spans="1:18" s="217" customFormat="1" ht="12" customHeight="1">
      <c r="A63" s="240"/>
      <c r="B63" s="240"/>
      <c r="C63" s="215"/>
      <c r="F63" s="239"/>
      <c r="G63" s="239"/>
      <c r="H63" s="205"/>
      <c r="I63" s="205"/>
      <c r="J63" s="205"/>
      <c r="K63" s="205"/>
      <c r="L63" s="205"/>
      <c r="M63" s="205"/>
      <c r="N63" s="205"/>
      <c r="O63" s="205"/>
      <c r="P63" s="205"/>
      <c r="Q63" s="205"/>
      <c r="R63" s="205"/>
    </row>
    <row r="64" spans="1:18" s="217" customFormat="1" ht="12" customHeight="1">
      <c r="A64" s="240"/>
      <c r="B64" s="240"/>
      <c r="C64" s="215"/>
      <c r="F64" s="239"/>
      <c r="G64" s="239"/>
      <c r="H64" s="205"/>
      <c r="I64" s="205"/>
      <c r="J64" s="205"/>
      <c r="K64" s="205"/>
      <c r="L64" s="205"/>
      <c r="M64" s="205"/>
      <c r="N64" s="205"/>
      <c r="O64" s="205"/>
      <c r="P64" s="205"/>
      <c r="Q64" s="205"/>
      <c r="R64" s="205"/>
    </row>
    <row r="65" spans="1:18" s="217" customFormat="1" ht="12" customHeight="1">
      <c r="A65" s="240"/>
      <c r="B65" s="240"/>
      <c r="C65" s="215"/>
      <c r="F65" s="239"/>
      <c r="G65" s="239"/>
      <c r="H65" s="205"/>
      <c r="I65" s="205"/>
      <c r="J65" s="205"/>
      <c r="K65" s="205"/>
      <c r="L65" s="205"/>
      <c r="M65" s="205"/>
      <c r="N65" s="205"/>
      <c r="O65" s="205"/>
      <c r="P65" s="205"/>
      <c r="Q65" s="205"/>
      <c r="R65" s="205"/>
    </row>
    <row r="66" spans="1:18" s="217" customFormat="1" ht="12" customHeight="1">
      <c r="A66" s="240"/>
      <c r="B66" s="240"/>
      <c r="C66" s="215"/>
      <c r="F66" s="239"/>
      <c r="G66" s="239"/>
      <c r="H66" s="205"/>
      <c r="I66" s="205"/>
      <c r="J66" s="205"/>
      <c r="K66" s="205"/>
      <c r="L66" s="205"/>
      <c r="M66" s="205"/>
      <c r="N66" s="205"/>
      <c r="O66" s="205"/>
      <c r="P66" s="205"/>
      <c r="Q66" s="205"/>
      <c r="R66" s="205"/>
    </row>
    <row r="67" spans="1:18" s="217" customFormat="1" ht="12" customHeight="1">
      <c r="A67" s="240"/>
      <c r="B67" s="240"/>
      <c r="C67" s="215"/>
      <c r="F67" s="239"/>
      <c r="G67" s="239"/>
      <c r="H67" s="205"/>
      <c r="I67" s="205"/>
      <c r="J67" s="205"/>
      <c r="K67" s="205"/>
      <c r="L67" s="205"/>
      <c r="M67" s="205"/>
      <c r="N67" s="205"/>
      <c r="O67" s="205"/>
      <c r="P67" s="205"/>
      <c r="Q67" s="205"/>
      <c r="R67" s="205"/>
    </row>
    <row r="68" spans="1:18" s="217" customFormat="1" ht="12" customHeight="1">
      <c r="A68" s="240"/>
      <c r="B68" s="240"/>
      <c r="C68" s="215"/>
      <c r="F68" s="239"/>
      <c r="G68" s="239"/>
      <c r="H68" s="205"/>
      <c r="I68" s="205"/>
      <c r="J68" s="205"/>
      <c r="K68" s="205"/>
      <c r="L68" s="205"/>
      <c r="M68" s="205"/>
      <c r="N68" s="205"/>
      <c r="O68" s="205"/>
      <c r="P68" s="205"/>
      <c r="Q68" s="205"/>
      <c r="R68" s="205"/>
    </row>
    <row r="69" spans="1:18" s="217" customFormat="1" ht="12" customHeight="1">
      <c r="A69" s="240"/>
      <c r="B69" s="240"/>
      <c r="C69" s="215"/>
      <c r="F69" s="239"/>
      <c r="G69" s="239"/>
      <c r="H69" s="205"/>
      <c r="I69" s="205"/>
      <c r="J69" s="205"/>
      <c r="K69" s="205"/>
      <c r="L69" s="205"/>
      <c r="M69" s="205"/>
      <c r="N69" s="205"/>
      <c r="O69" s="205"/>
      <c r="P69" s="205"/>
      <c r="Q69" s="205"/>
      <c r="R69" s="205"/>
    </row>
    <row r="70" spans="1:18" s="217" customFormat="1" ht="12" customHeight="1">
      <c r="A70" s="240"/>
      <c r="B70" s="240"/>
      <c r="C70" s="215"/>
      <c r="F70" s="239"/>
      <c r="G70" s="239"/>
      <c r="H70" s="205"/>
      <c r="I70" s="205"/>
      <c r="J70" s="205"/>
      <c r="K70" s="205"/>
      <c r="L70" s="205"/>
      <c r="M70" s="205"/>
      <c r="N70" s="205"/>
      <c r="O70" s="205"/>
      <c r="P70" s="205"/>
      <c r="Q70" s="205"/>
      <c r="R70" s="205"/>
    </row>
    <row r="71" spans="1:18" s="217" customFormat="1" ht="12" customHeight="1">
      <c r="A71" s="240"/>
      <c r="B71" s="240"/>
      <c r="C71" s="215"/>
      <c r="F71" s="239"/>
      <c r="G71" s="239"/>
      <c r="H71" s="205"/>
      <c r="I71" s="205"/>
      <c r="J71" s="205"/>
      <c r="K71" s="205"/>
      <c r="L71" s="205"/>
      <c r="M71" s="205"/>
      <c r="N71" s="205"/>
      <c r="O71" s="205"/>
      <c r="P71" s="205"/>
      <c r="Q71" s="205"/>
      <c r="R71" s="205"/>
    </row>
    <row r="72" spans="1:18" s="217" customFormat="1" ht="12" customHeight="1">
      <c r="A72" s="240"/>
      <c r="B72" s="240"/>
      <c r="C72" s="215"/>
      <c r="F72" s="239"/>
      <c r="G72" s="239"/>
      <c r="H72" s="205"/>
      <c r="I72" s="205"/>
      <c r="J72" s="205"/>
      <c r="K72" s="205"/>
      <c r="L72" s="205"/>
      <c r="M72" s="205"/>
      <c r="N72" s="205"/>
      <c r="O72" s="205"/>
      <c r="P72" s="205"/>
      <c r="Q72" s="205"/>
      <c r="R72" s="205"/>
    </row>
    <row r="73" spans="1:18" s="217" customFormat="1" ht="12" customHeight="1">
      <c r="A73" s="240"/>
      <c r="B73" s="240"/>
      <c r="C73" s="215"/>
      <c r="F73" s="239"/>
      <c r="G73" s="239"/>
      <c r="H73" s="205"/>
      <c r="I73" s="205"/>
      <c r="J73" s="205"/>
      <c r="K73" s="205"/>
      <c r="L73" s="205"/>
      <c r="M73" s="205"/>
      <c r="N73" s="205"/>
      <c r="O73" s="205"/>
      <c r="P73" s="205"/>
      <c r="Q73" s="205"/>
      <c r="R73" s="205"/>
    </row>
    <row r="74" spans="1:18" s="217" customFormat="1" ht="12" customHeight="1">
      <c r="A74" s="240"/>
      <c r="B74" s="240"/>
      <c r="C74" s="215"/>
      <c r="F74" s="239"/>
      <c r="G74" s="239"/>
      <c r="H74" s="205"/>
      <c r="I74" s="205"/>
      <c r="J74" s="205"/>
      <c r="K74" s="205"/>
      <c r="L74" s="205"/>
      <c r="M74" s="205"/>
      <c r="N74" s="205"/>
      <c r="O74" s="205"/>
      <c r="P74" s="205"/>
      <c r="Q74" s="205"/>
      <c r="R74" s="205"/>
    </row>
    <row r="75" spans="1:18" s="217" customFormat="1" ht="12" customHeight="1">
      <c r="A75" s="240"/>
      <c r="B75" s="240"/>
      <c r="C75" s="215"/>
      <c r="F75" s="239"/>
      <c r="G75" s="239"/>
      <c r="H75" s="205"/>
      <c r="I75" s="205"/>
      <c r="J75" s="205"/>
      <c r="K75" s="205"/>
      <c r="L75" s="205"/>
      <c r="M75" s="205"/>
      <c r="N75" s="205"/>
      <c r="O75" s="205"/>
      <c r="P75" s="205"/>
      <c r="Q75" s="205"/>
      <c r="R75" s="205"/>
    </row>
    <row r="76" spans="1:18" s="217" customFormat="1" ht="12" customHeight="1">
      <c r="A76" s="240"/>
      <c r="B76" s="240"/>
      <c r="C76" s="215"/>
      <c r="F76" s="239"/>
      <c r="G76" s="239"/>
      <c r="H76" s="205"/>
      <c r="I76" s="205"/>
      <c r="J76" s="205"/>
      <c r="K76" s="205"/>
      <c r="L76" s="205"/>
      <c r="M76" s="205"/>
      <c r="N76" s="205"/>
      <c r="O76" s="205"/>
      <c r="P76" s="205"/>
      <c r="Q76" s="205"/>
      <c r="R76" s="205"/>
    </row>
    <row r="77" spans="1:18" s="217" customFormat="1" ht="12" customHeight="1">
      <c r="A77" s="240"/>
      <c r="B77" s="240"/>
      <c r="C77" s="215"/>
      <c r="F77" s="239"/>
      <c r="G77" s="239"/>
      <c r="H77" s="205"/>
      <c r="I77" s="205"/>
      <c r="J77" s="205"/>
      <c r="K77" s="205"/>
      <c r="L77" s="205"/>
      <c r="M77" s="205"/>
      <c r="N77" s="205"/>
      <c r="O77" s="205"/>
      <c r="P77" s="205"/>
      <c r="Q77" s="205"/>
      <c r="R77" s="205"/>
    </row>
    <row r="78" spans="1:18" s="217" customFormat="1" ht="12" customHeight="1">
      <c r="A78" s="240"/>
      <c r="B78" s="240"/>
      <c r="C78" s="215"/>
      <c r="F78" s="239"/>
      <c r="G78" s="239"/>
      <c r="H78" s="205"/>
      <c r="I78" s="205"/>
      <c r="J78" s="205"/>
      <c r="K78" s="205"/>
      <c r="L78" s="205"/>
      <c r="M78" s="205"/>
      <c r="N78" s="205"/>
      <c r="O78" s="205"/>
      <c r="P78" s="205"/>
      <c r="Q78" s="205"/>
      <c r="R78" s="205"/>
    </row>
    <row r="79" spans="1:18" s="217" customFormat="1" ht="12" customHeight="1">
      <c r="A79" s="240"/>
      <c r="B79" s="240"/>
      <c r="C79" s="215"/>
      <c r="F79" s="239"/>
      <c r="G79" s="239"/>
      <c r="H79" s="205"/>
      <c r="I79" s="205"/>
      <c r="J79" s="205"/>
      <c r="K79" s="205"/>
      <c r="L79" s="205"/>
      <c r="M79" s="205"/>
      <c r="N79" s="205"/>
      <c r="O79" s="205"/>
      <c r="P79" s="205"/>
      <c r="Q79" s="205"/>
      <c r="R79" s="205"/>
    </row>
    <row r="80" spans="1:18" s="217" customFormat="1" ht="12" customHeight="1">
      <c r="A80" s="240"/>
      <c r="B80" s="240"/>
      <c r="C80" s="215"/>
      <c r="F80" s="239"/>
      <c r="G80" s="239"/>
      <c r="H80" s="205"/>
      <c r="I80" s="205"/>
      <c r="J80" s="205"/>
      <c r="K80" s="205"/>
      <c r="L80" s="205"/>
      <c r="M80" s="205"/>
      <c r="N80" s="205"/>
      <c r="O80" s="205"/>
      <c r="P80" s="205"/>
      <c r="Q80" s="205"/>
      <c r="R80" s="205"/>
    </row>
  </sheetData>
  <mergeCells count="30">
    <mergeCell ref="B15:C15"/>
    <mergeCell ref="B19:C19"/>
    <mergeCell ref="B20:C20"/>
    <mergeCell ref="B23:C23"/>
    <mergeCell ref="B16:C16"/>
    <mergeCell ref="A17:C17"/>
    <mergeCell ref="A39:E39"/>
    <mergeCell ref="A18:C18"/>
    <mergeCell ref="A36:E36"/>
    <mergeCell ref="A27:C27"/>
    <mergeCell ref="A29:C29"/>
    <mergeCell ref="A31:C31"/>
    <mergeCell ref="A21:C21"/>
    <mergeCell ref="A22:C22"/>
    <mergeCell ref="A26:C26"/>
    <mergeCell ref="A25:C25"/>
    <mergeCell ref="B24:C24"/>
    <mergeCell ref="B32:C32"/>
    <mergeCell ref="B33:C33"/>
    <mergeCell ref="A14:C14"/>
    <mergeCell ref="A8:C8"/>
    <mergeCell ref="A9:C9"/>
    <mergeCell ref="A10:C10"/>
    <mergeCell ref="A11:C11"/>
    <mergeCell ref="A13:C13"/>
    <mergeCell ref="F3:G3"/>
    <mergeCell ref="A1:E1"/>
    <mergeCell ref="A3:C3"/>
    <mergeCell ref="A4:C4"/>
    <mergeCell ref="A6:C6"/>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Q151"/>
  <sheetViews>
    <sheetView zoomScaleNormal="100" workbookViewId="0">
      <selection sqref="A1:E1"/>
    </sheetView>
  </sheetViews>
  <sheetFormatPr defaultColWidth="8.83203125" defaultRowHeight="11.25"/>
  <cols>
    <col min="1" max="1" width="13.33203125" style="430" customWidth="1"/>
    <col min="2" max="2" width="46.6640625" style="295" customWidth="1"/>
    <col min="3" max="3" width="20" style="295" customWidth="1"/>
    <col min="4" max="4" width="40" style="448" customWidth="1"/>
    <col min="5" max="5" width="10" style="243" customWidth="1"/>
    <col min="6" max="17" width="3.6640625" style="205" customWidth="1"/>
    <col min="18" max="16384" width="8.83203125" style="1016"/>
  </cols>
  <sheetData>
    <row r="1" spans="1:5" ht="15.75">
      <c r="A1" s="1070" t="s">
        <v>1373</v>
      </c>
      <c r="B1" s="1070"/>
      <c r="C1" s="1070"/>
      <c r="D1" s="1070"/>
      <c r="E1" s="1070"/>
    </row>
    <row r="2" spans="1:5" ht="11.25" customHeight="1">
      <c r="A2" s="365"/>
      <c r="B2" s="810" t="s">
        <v>1183</v>
      </c>
      <c r="C2" s="852" t="s">
        <v>1183</v>
      </c>
      <c r="D2" s="852" t="s">
        <v>1183</v>
      </c>
      <c r="E2" s="414"/>
    </row>
    <row r="3" spans="1:5" ht="33.75" customHeight="1">
      <c r="A3" s="856" t="s">
        <v>86</v>
      </c>
      <c r="B3" s="853" t="s">
        <v>563</v>
      </c>
      <c r="C3" s="853" t="s">
        <v>564</v>
      </c>
      <c r="D3" s="891" t="s">
        <v>1140</v>
      </c>
      <c r="E3" s="638" t="s">
        <v>565</v>
      </c>
    </row>
    <row r="4" spans="1:5">
      <c r="A4" s="857" t="s">
        <v>603</v>
      </c>
      <c r="B4" s="675" t="s">
        <v>61</v>
      </c>
      <c r="C4" s="675" t="s">
        <v>723</v>
      </c>
      <c r="D4" s="675" t="s">
        <v>1231</v>
      </c>
      <c r="E4" s="673">
        <v>100</v>
      </c>
    </row>
    <row r="5" spans="1:5">
      <c r="A5" s="857"/>
      <c r="B5" s="675" t="s">
        <v>766</v>
      </c>
      <c r="C5" s="675" t="s">
        <v>723</v>
      </c>
      <c r="D5" s="675" t="s">
        <v>1232</v>
      </c>
      <c r="E5" s="673">
        <v>100</v>
      </c>
    </row>
    <row r="6" spans="1:5">
      <c r="A6" s="857"/>
      <c r="B6" s="675" t="s">
        <v>986</v>
      </c>
      <c r="C6" s="675" t="s">
        <v>723</v>
      </c>
      <c r="D6" s="675" t="s">
        <v>1233</v>
      </c>
      <c r="E6" s="673">
        <v>100</v>
      </c>
    </row>
    <row r="7" spans="1:5">
      <c r="A7" s="857"/>
      <c r="B7" s="675" t="s">
        <v>987</v>
      </c>
      <c r="C7" s="675" t="s">
        <v>723</v>
      </c>
      <c r="D7" s="675" t="s">
        <v>1233</v>
      </c>
      <c r="E7" s="673">
        <v>100</v>
      </c>
    </row>
    <row r="8" spans="1:5">
      <c r="A8" s="857"/>
      <c r="B8" s="675" t="s">
        <v>770</v>
      </c>
      <c r="C8" s="675" t="s">
        <v>222</v>
      </c>
      <c r="D8" s="675" t="s">
        <v>1232</v>
      </c>
      <c r="E8" s="673">
        <v>100</v>
      </c>
    </row>
    <row r="9" spans="1:5" ht="11.25" customHeight="1">
      <c r="A9" s="857"/>
      <c r="B9" s="675" t="s">
        <v>1015</v>
      </c>
      <c r="C9" s="675" t="s">
        <v>153</v>
      </c>
      <c r="D9" s="675" t="s">
        <v>1232</v>
      </c>
      <c r="E9" s="673">
        <v>100</v>
      </c>
    </row>
    <row r="10" spans="1:5">
      <c r="A10" s="857"/>
      <c r="B10" s="675" t="s">
        <v>1016</v>
      </c>
      <c r="C10" s="675" t="s">
        <v>153</v>
      </c>
      <c r="D10" s="675" t="s">
        <v>1233</v>
      </c>
      <c r="E10" s="673">
        <v>100</v>
      </c>
    </row>
    <row r="11" spans="1:5">
      <c r="A11" s="857"/>
      <c r="B11" s="675" t="s">
        <v>975</v>
      </c>
      <c r="C11" s="675" t="s">
        <v>153</v>
      </c>
      <c r="D11" s="675" t="s">
        <v>1232</v>
      </c>
      <c r="E11" s="673">
        <v>100</v>
      </c>
    </row>
    <row r="12" spans="1:5">
      <c r="A12" s="857"/>
      <c r="B12" s="675" t="s">
        <v>976</v>
      </c>
      <c r="C12" s="675" t="s">
        <v>153</v>
      </c>
      <c r="D12" s="675" t="s">
        <v>1233</v>
      </c>
      <c r="E12" s="673">
        <v>100</v>
      </c>
    </row>
    <row r="13" spans="1:5">
      <c r="A13" s="857"/>
      <c r="B13" s="675" t="s">
        <v>769</v>
      </c>
      <c r="C13" s="675" t="s">
        <v>221</v>
      </c>
      <c r="D13" s="675" t="s">
        <v>1233</v>
      </c>
      <c r="E13" s="673">
        <v>100</v>
      </c>
    </row>
    <row r="14" spans="1:5">
      <c r="A14" s="857"/>
      <c r="B14" s="675" t="s">
        <v>1460</v>
      </c>
      <c r="C14" s="675" t="s">
        <v>221</v>
      </c>
      <c r="D14" s="675" t="s">
        <v>1232</v>
      </c>
      <c r="E14" s="673">
        <v>100</v>
      </c>
    </row>
    <row r="15" spans="1:5">
      <c r="A15" s="857"/>
      <c r="B15" s="675" t="s">
        <v>767</v>
      </c>
      <c r="C15" s="675" t="s">
        <v>185</v>
      </c>
      <c r="D15" s="675" t="s">
        <v>1232</v>
      </c>
      <c r="E15" s="673">
        <v>100</v>
      </c>
    </row>
    <row r="16" spans="1:5">
      <c r="A16" s="857"/>
      <c r="B16" s="675" t="s">
        <v>768</v>
      </c>
      <c r="C16" s="675" t="s">
        <v>849</v>
      </c>
      <c r="D16" s="675" t="s">
        <v>1233</v>
      </c>
      <c r="E16" s="673">
        <v>100</v>
      </c>
    </row>
    <row r="17" spans="1:5">
      <c r="A17" s="857"/>
      <c r="B17" s="675" t="s">
        <v>1291</v>
      </c>
      <c r="C17" s="675" t="s">
        <v>848</v>
      </c>
      <c r="D17" s="675" t="s">
        <v>1233</v>
      </c>
      <c r="E17" s="673">
        <v>100</v>
      </c>
    </row>
    <row r="18" spans="1:5">
      <c r="A18" s="857"/>
      <c r="B18" s="675" t="s">
        <v>844</v>
      </c>
      <c r="C18" s="675" t="s">
        <v>780</v>
      </c>
      <c r="D18" s="675" t="s">
        <v>1232</v>
      </c>
      <c r="E18" s="673">
        <v>100</v>
      </c>
    </row>
    <row r="19" spans="1:5">
      <c r="A19" s="857"/>
      <c r="B19" s="675" t="s">
        <v>1059</v>
      </c>
      <c r="C19" s="675" t="s">
        <v>780</v>
      </c>
      <c r="D19" s="675" t="s">
        <v>1234</v>
      </c>
      <c r="E19" s="673">
        <v>100</v>
      </c>
    </row>
    <row r="20" spans="1:5">
      <c r="A20" s="857"/>
      <c r="B20" s="675" t="s">
        <v>771</v>
      </c>
      <c r="C20" s="675" t="s">
        <v>781</v>
      </c>
      <c r="D20" s="675" t="s">
        <v>1232</v>
      </c>
      <c r="E20" s="673">
        <v>100</v>
      </c>
    </row>
    <row r="21" spans="1:5">
      <c r="A21" s="857"/>
      <c r="B21" s="675" t="s">
        <v>772</v>
      </c>
      <c r="C21" s="675" t="s">
        <v>151</v>
      </c>
      <c r="D21" s="675" t="s">
        <v>1233</v>
      </c>
      <c r="E21" s="673">
        <v>100</v>
      </c>
    </row>
    <row r="22" spans="1:5">
      <c r="A22" s="857"/>
      <c r="B22" s="675" t="s">
        <v>773</v>
      </c>
      <c r="C22" s="675" t="s">
        <v>223</v>
      </c>
      <c r="D22" s="675" t="s">
        <v>1233</v>
      </c>
      <c r="E22" s="673">
        <v>100</v>
      </c>
    </row>
    <row r="23" spans="1:5">
      <c r="A23" s="857"/>
      <c r="B23" s="675" t="s">
        <v>977</v>
      </c>
      <c r="C23" s="675" t="s">
        <v>223</v>
      </c>
      <c r="D23" s="675" t="s">
        <v>1232</v>
      </c>
      <c r="E23" s="673">
        <v>100</v>
      </c>
    </row>
    <row r="24" spans="1:5">
      <c r="A24" s="857"/>
      <c r="B24" s="675" t="s">
        <v>422</v>
      </c>
      <c r="C24" s="675" t="s">
        <v>225</v>
      </c>
      <c r="D24" s="675" t="s">
        <v>1232</v>
      </c>
      <c r="E24" s="673">
        <v>100</v>
      </c>
    </row>
    <row r="25" spans="1:5">
      <c r="A25" s="857"/>
      <c r="B25" s="675" t="s">
        <v>973</v>
      </c>
      <c r="C25" s="675" t="s">
        <v>225</v>
      </c>
      <c r="D25" s="675" t="s">
        <v>1233</v>
      </c>
      <c r="E25" s="673">
        <v>100</v>
      </c>
    </row>
    <row r="26" spans="1:5">
      <c r="A26" s="857"/>
      <c r="B26" s="675" t="s">
        <v>974</v>
      </c>
      <c r="C26" s="675" t="s">
        <v>225</v>
      </c>
      <c r="D26" s="675" t="s">
        <v>1232</v>
      </c>
      <c r="E26" s="673">
        <v>100</v>
      </c>
    </row>
    <row r="27" spans="1:5">
      <c r="A27" s="857"/>
      <c r="B27" s="675" t="s">
        <v>1023</v>
      </c>
      <c r="C27" s="675" t="s">
        <v>225</v>
      </c>
      <c r="D27" s="675" t="s">
        <v>1232</v>
      </c>
      <c r="E27" s="673">
        <v>100</v>
      </c>
    </row>
    <row r="28" spans="1:5">
      <c r="A28" s="857"/>
      <c r="B28" s="675" t="s">
        <v>776</v>
      </c>
      <c r="C28" s="675" t="s">
        <v>227</v>
      </c>
      <c r="D28" s="675" t="s">
        <v>1233</v>
      </c>
      <c r="E28" s="673">
        <v>100</v>
      </c>
    </row>
    <row r="29" spans="1:5">
      <c r="A29" s="857"/>
      <c r="B29" s="675" t="s">
        <v>775</v>
      </c>
      <c r="C29" s="675" t="s">
        <v>226</v>
      </c>
      <c r="D29" s="675" t="s">
        <v>1233</v>
      </c>
      <c r="E29" s="673">
        <v>100</v>
      </c>
    </row>
    <row r="30" spans="1:5">
      <c r="A30" s="857"/>
      <c r="B30" s="675" t="s">
        <v>55</v>
      </c>
      <c r="C30" s="675" t="s">
        <v>226</v>
      </c>
      <c r="D30" s="675" t="s">
        <v>1233</v>
      </c>
      <c r="E30" s="673">
        <v>100</v>
      </c>
    </row>
    <row r="31" spans="1:5">
      <c r="A31" s="857"/>
      <c r="B31" s="675" t="s">
        <v>1017</v>
      </c>
      <c r="C31" s="675" t="s">
        <v>226</v>
      </c>
      <c r="D31" s="675" t="s">
        <v>1233</v>
      </c>
      <c r="E31" s="673">
        <v>100</v>
      </c>
    </row>
    <row r="32" spans="1:5">
      <c r="A32" s="857"/>
      <c r="B32" s="675" t="s">
        <v>777</v>
      </c>
      <c r="C32" s="675" t="s">
        <v>228</v>
      </c>
      <c r="D32" s="675" t="s">
        <v>1233</v>
      </c>
      <c r="E32" s="673">
        <v>51</v>
      </c>
    </row>
    <row r="33" spans="1:17">
      <c r="A33" s="857"/>
      <c r="B33" s="675" t="s">
        <v>774</v>
      </c>
      <c r="C33" s="675" t="s">
        <v>224</v>
      </c>
      <c r="D33" s="675" t="s">
        <v>1233</v>
      </c>
      <c r="E33" s="673">
        <v>51.7</v>
      </c>
    </row>
    <row r="34" spans="1:17">
      <c r="A34" s="857"/>
      <c r="B34" s="675" t="s">
        <v>417</v>
      </c>
      <c r="C34" s="675" t="s">
        <v>783</v>
      </c>
      <c r="D34" s="675" t="s">
        <v>1233</v>
      </c>
      <c r="E34" s="673">
        <v>100</v>
      </c>
    </row>
    <row r="35" spans="1:17">
      <c r="A35" s="857"/>
      <c r="B35" s="675" t="s">
        <v>418</v>
      </c>
      <c r="C35" s="675" t="s">
        <v>413</v>
      </c>
      <c r="D35" s="675" t="s">
        <v>1233</v>
      </c>
      <c r="E35" s="673">
        <v>100</v>
      </c>
    </row>
    <row r="36" spans="1:17">
      <c r="A36" s="857"/>
      <c r="B36" s="675" t="s">
        <v>1054</v>
      </c>
      <c r="C36" s="675" t="s">
        <v>1070</v>
      </c>
      <c r="D36" s="675" t="s">
        <v>1233</v>
      </c>
      <c r="E36" s="673">
        <v>100</v>
      </c>
    </row>
    <row r="37" spans="1:17">
      <c r="A37" s="857"/>
      <c r="B37" s="675" t="s">
        <v>1269</v>
      </c>
      <c r="C37" s="675" t="s">
        <v>780</v>
      </c>
      <c r="D37" s="675" t="s">
        <v>1233</v>
      </c>
      <c r="E37" s="673">
        <v>100</v>
      </c>
    </row>
    <row r="38" spans="1:17">
      <c r="A38" s="857"/>
      <c r="B38" s="675" t="s">
        <v>1270</v>
      </c>
      <c r="C38" s="675" t="s">
        <v>223</v>
      </c>
      <c r="D38" s="675" t="s">
        <v>1233</v>
      </c>
      <c r="E38" s="673">
        <v>100</v>
      </c>
    </row>
    <row r="39" spans="1:17">
      <c r="A39" s="857"/>
      <c r="B39" s="675" t="s">
        <v>1271</v>
      </c>
      <c r="C39" s="675" t="s">
        <v>223</v>
      </c>
      <c r="D39" s="675" t="s">
        <v>1233</v>
      </c>
      <c r="E39" s="673">
        <v>100</v>
      </c>
    </row>
    <row r="40" spans="1:17">
      <c r="A40" s="857"/>
      <c r="B40" s="675" t="s">
        <v>1272</v>
      </c>
      <c r="C40" s="675" t="s">
        <v>223</v>
      </c>
      <c r="D40" s="675" t="s">
        <v>1233</v>
      </c>
      <c r="E40" s="673">
        <v>100</v>
      </c>
    </row>
    <row r="41" spans="1:17">
      <c r="A41" s="857"/>
      <c r="B41" s="675" t="s">
        <v>1273</v>
      </c>
      <c r="C41" s="675" t="s">
        <v>223</v>
      </c>
      <c r="D41" s="675" t="s">
        <v>1233</v>
      </c>
      <c r="E41" s="673">
        <v>100</v>
      </c>
    </row>
    <row r="42" spans="1:17">
      <c r="A42" s="857"/>
      <c r="B42" s="675" t="s">
        <v>1274</v>
      </c>
      <c r="C42" s="675" t="s">
        <v>223</v>
      </c>
      <c r="D42" s="675" t="s">
        <v>1233</v>
      </c>
      <c r="E42" s="673">
        <v>100</v>
      </c>
    </row>
    <row r="43" spans="1:17">
      <c r="A43" s="857"/>
      <c r="B43" s="675" t="s">
        <v>1275</v>
      </c>
      <c r="C43" s="675" t="s">
        <v>185</v>
      </c>
      <c r="D43" s="675" t="s">
        <v>1233</v>
      </c>
      <c r="E43" s="673">
        <v>100</v>
      </c>
    </row>
    <row r="44" spans="1:17">
      <c r="A44" s="857"/>
      <c r="B44" s="675" t="s">
        <v>1282</v>
      </c>
      <c r="C44" s="675" t="s">
        <v>221</v>
      </c>
      <c r="D44" s="675" t="s">
        <v>1233</v>
      </c>
      <c r="E44" s="673">
        <v>100</v>
      </c>
    </row>
    <row r="45" spans="1:17">
      <c r="A45" s="857"/>
      <c r="B45" s="675" t="s">
        <v>1276</v>
      </c>
      <c r="C45" s="675" t="s">
        <v>153</v>
      </c>
      <c r="D45" s="675" t="s">
        <v>1233</v>
      </c>
      <c r="E45" s="673">
        <v>100</v>
      </c>
    </row>
    <row r="46" spans="1:17">
      <c r="A46" s="857"/>
      <c r="B46" s="675" t="s">
        <v>1448</v>
      </c>
      <c r="C46" s="675" t="s">
        <v>225</v>
      </c>
      <c r="D46" s="675" t="s">
        <v>1479</v>
      </c>
      <c r="E46" s="673">
        <v>100</v>
      </c>
      <c r="F46" s="1014"/>
      <c r="G46" s="1014"/>
      <c r="H46" s="1014"/>
      <c r="I46" s="1014"/>
      <c r="J46" s="1014"/>
      <c r="K46" s="1014"/>
      <c r="L46" s="1014"/>
      <c r="M46" s="1014"/>
      <c r="N46" s="1014"/>
      <c r="O46" s="1014"/>
      <c r="P46" s="1014"/>
      <c r="Q46" s="1014"/>
    </row>
    <row r="47" spans="1:17">
      <c r="A47" s="857"/>
      <c r="B47" s="675" t="s">
        <v>1449</v>
      </c>
      <c r="C47" s="675" t="s">
        <v>723</v>
      </c>
      <c r="D47" s="675" t="s">
        <v>1233</v>
      </c>
      <c r="E47" s="673">
        <v>100</v>
      </c>
      <c r="F47" s="1014"/>
      <c r="G47" s="1014"/>
      <c r="H47" s="1014"/>
      <c r="I47" s="1014"/>
      <c r="J47" s="1014"/>
      <c r="K47" s="1014"/>
      <c r="L47" s="1014"/>
      <c r="M47" s="1014"/>
      <c r="N47" s="1014"/>
      <c r="O47" s="1014"/>
      <c r="P47" s="1014"/>
      <c r="Q47" s="1014"/>
    </row>
    <row r="48" spans="1:17">
      <c r="A48" s="857"/>
      <c r="B48" s="675" t="s">
        <v>1450</v>
      </c>
      <c r="C48" s="675" t="s">
        <v>223</v>
      </c>
      <c r="D48" s="675" t="s">
        <v>1233</v>
      </c>
      <c r="E48" s="673">
        <v>100</v>
      </c>
      <c r="F48" s="1014"/>
      <c r="G48" s="1014"/>
      <c r="H48" s="1014"/>
      <c r="I48" s="1014"/>
      <c r="J48" s="1014"/>
      <c r="K48" s="1014"/>
      <c r="L48" s="1014"/>
      <c r="M48" s="1014"/>
      <c r="N48" s="1014"/>
      <c r="O48" s="1014"/>
      <c r="P48" s="1014"/>
      <c r="Q48" s="1014"/>
    </row>
    <row r="49" spans="1:17" s="1040" customFormat="1">
      <c r="A49" s="857"/>
      <c r="B49" s="675" t="s">
        <v>1451</v>
      </c>
      <c r="C49" s="675" t="s">
        <v>225</v>
      </c>
      <c r="D49" s="675" t="s">
        <v>1233</v>
      </c>
      <c r="E49" s="673">
        <v>100</v>
      </c>
    </row>
    <row r="50" spans="1:17">
      <c r="A50" s="857"/>
      <c r="B50" s="675" t="s">
        <v>1481</v>
      </c>
      <c r="C50" s="675" t="s">
        <v>1482</v>
      </c>
      <c r="D50" s="675" t="s">
        <v>1233</v>
      </c>
      <c r="E50" s="673">
        <v>100</v>
      </c>
      <c r="F50" s="1014"/>
      <c r="G50" s="1014"/>
      <c r="H50" s="1014"/>
      <c r="I50" s="1014"/>
      <c r="J50" s="1014"/>
      <c r="K50" s="1014"/>
      <c r="L50" s="1014"/>
      <c r="M50" s="1014"/>
      <c r="N50" s="1014"/>
      <c r="O50" s="1014"/>
      <c r="P50" s="1014"/>
      <c r="Q50" s="1014"/>
    </row>
    <row r="51" spans="1:17" ht="11.25" customHeight="1">
      <c r="A51" s="857" t="s">
        <v>917</v>
      </c>
      <c r="B51" s="675" t="s">
        <v>873</v>
      </c>
      <c r="C51" s="675" t="s">
        <v>230</v>
      </c>
      <c r="D51" s="675" t="s">
        <v>1233</v>
      </c>
      <c r="E51" s="673">
        <v>100</v>
      </c>
    </row>
    <row r="52" spans="1:17">
      <c r="A52" s="857"/>
      <c r="B52" s="675" t="s">
        <v>874</v>
      </c>
      <c r="C52" s="675" t="s">
        <v>230</v>
      </c>
      <c r="D52" s="675" t="s">
        <v>1233</v>
      </c>
      <c r="E52" s="673">
        <v>100</v>
      </c>
    </row>
    <row r="53" spans="1:17">
      <c r="A53" s="857"/>
      <c r="B53" s="675" t="s">
        <v>643</v>
      </c>
      <c r="C53" s="675" t="s">
        <v>231</v>
      </c>
      <c r="D53" s="675" t="s">
        <v>1233</v>
      </c>
      <c r="E53" s="673">
        <v>100</v>
      </c>
    </row>
    <row r="54" spans="1:17">
      <c r="A54" s="857"/>
      <c r="B54" s="675" t="s">
        <v>875</v>
      </c>
      <c r="C54" s="675" t="s">
        <v>232</v>
      </c>
      <c r="D54" s="675" t="s">
        <v>1233</v>
      </c>
      <c r="E54" s="673">
        <v>100</v>
      </c>
    </row>
    <row r="55" spans="1:17">
      <c r="A55" s="857"/>
      <c r="B55" s="675" t="s">
        <v>639</v>
      </c>
      <c r="C55" s="675" t="s">
        <v>233</v>
      </c>
      <c r="D55" s="675" t="s">
        <v>1233</v>
      </c>
      <c r="E55" s="673">
        <v>100</v>
      </c>
    </row>
    <row r="56" spans="1:17">
      <c r="A56" s="857"/>
      <c r="B56" s="675" t="s">
        <v>913</v>
      </c>
      <c r="C56" s="675" t="s">
        <v>234</v>
      </c>
      <c r="D56" s="675" t="s">
        <v>1233</v>
      </c>
      <c r="E56" s="673">
        <v>100</v>
      </c>
    </row>
    <row r="57" spans="1:17">
      <c r="A57" s="857"/>
      <c r="B57" s="675" t="s">
        <v>706</v>
      </c>
      <c r="C57" s="675" t="s">
        <v>236</v>
      </c>
      <c r="D57" s="675" t="s">
        <v>1233</v>
      </c>
      <c r="E57" s="673">
        <v>100</v>
      </c>
    </row>
    <row r="58" spans="1:17">
      <c r="A58" s="857"/>
      <c r="B58" s="675" t="s">
        <v>811</v>
      </c>
      <c r="C58" s="675" t="s">
        <v>237</v>
      </c>
      <c r="D58" s="675" t="s">
        <v>1233</v>
      </c>
      <c r="E58" s="673">
        <v>100</v>
      </c>
    </row>
    <row r="59" spans="1:17">
      <c r="A59" s="857"/>
      <c r="B59" s="675" t="s">
        <v>813</v>
      </c>
      <c r="C59" s="675" t="s">
        <v>238</v>
      </c>
      <c r="D59" s="675" t="s">
        <v>1233</v>
      </c>
      <c r="E59" s="673">
        <v>100</v>
      </c>
    </row>
    <row r="60" spans="1:17">
      <c r="A60" s="857"/>
      <c r="B60" s="675" t="s">
        <v>310</v>
      </c>
      <c r="C60" s="675" t="s">
        <v>1014</v>
      </c>
      <c r="D60" s="675" t="s">
        <v>1232</v>
      </c>
      <c r="E60" s="673">
        <v>100</v>
      </c>
    </row>
    <row r="61" spans="1:17">
      <c r="A61" s="857"/>
      <c r="B61" s="675" t="s">
        <v>812</v>
      </c>
      <c r="C61" s="675" t="s">
        <v>239</v>
      </c>
      <c r="D61" s="675" t="s">
        <v>1233</v>
      </c>
      <c r="E61" s="673">
        <v>100</v>
      </c>
    </row>
    <row r="62" spans="1:17">
      <c r="A62" s="857"/>
      <c r="B62" s="675" t="s">
        <v>30</v>
      </c>
      <c r="C62" s="675" t="s">
        <v>240</v>
      </c>
      <c r="D62" s="675" t="s">
        <v>1233</v>
      </c>
      <c r="E62" s="673">
        <v>100</v>
      </c>
    </row>
    <row r="63" spans="1:17">
      <c r="A63" s="857"/>
      <c r="B63" s="675" t="s">
        <v>708</v>
      </c>
      <c r="C63" s="675" t="s">
        <v>241</v>
      </c>
      <c r="D63" s="675" t="s">
        <v>1233</v>
      </c>
      <c r="E63" s="673">
        <v>100</v>
      </c>
    </row>
    <row r="64" spans="1:17">
      <c r="A64" s="857"/>
      <c r="B64" s="675" t="s">
        <v>814</v>
      </c>
      <c r="C64" s="675" t="s">
        <v>242</v>
      </c>
      <c r="D64" s="675" t="s">
        <v>1233</v>
      </c>
      <c r="E64" s="673">
        <v>100</v>
      </c>
    </row>
    <row r="65" spans="1:17">
      <c r="A65" s="857"/>
      <c r="B65" s="675" t="s">
        <v>1051</v>
      </c>
      <c r="C65" s="675" t="s">
        <v>1072</v>
      </c>
      <c r="D65" s="675" t="s">
        <v>1233</v>
      </c>
      <c r="E65" s="673">
        <v>100</v>
      </c>
    </row>
    <row r="66" spans="1:17">
      <c r="A66" s="857"/>
      <c r="B66" s="675" t="s">
        <v>1060</v>
      </c>
      <c r="C66" s="675" t="s">
        <v>424</v>
      </c>
      <c r="D66" s="675" t="s">
        <v>1233</v>
      </c>
      <c r="E66" s="673">
        <v>100</v>
      </c>
    </row>
    <row r="67" spans="1:17">
      <c r="A67" s="857"/>
      <c r="B67" s="675" t="s">
        <v>1056</v>
      </c>
      <c r="C67" s="675" t="s">
        <v>1065</v>
      </c>
      <c r="D67" s="675" t="s">
        <v>1233</v>
      </c>
      <c r="E67" s="673">
        <v>100</v>
      </c>
    </row>
    <row r="68" spans="1:17">
      <c r="A68" s="857"/>
      <c r="B68" s="675" t="s">
        <v>1062</v>
      </c>
      <c r="C68" s="675" t="s">
        <v>1064</v>
      </c>
      <c r="D68" s="675" t="s">
        <v>1233</v>
      </c>
      <c r="E68" s="673">
        <v>100</v>
      </c>
    </row>
    <row r="69" spans="1:17">
      <c r="A69" s="857"/>
      <c r="B69" s="675" t="s">
        <v>1277</v>
      </c>
      <c r="C69" s="675" t="s">
        <v>230</v>
      </c>
      <c r="D69" s="675" t="s">
        <v>1233</v>
      </c>
      <c r="E69" s="673">
        <v>100</v>
      </c>
    </row>
    <row r="70" spans="1:17">
      <c r="A70" s="857"/>
      <c r="B70" s="675" t="s">
        <v>1278</v>
      </c>
      <c r="C70" s="675" t="s">
        <v>230</v>
      </c>
      <c r="D70" s="675" t="s">
        <v>1233</v>
      </c>
      <c r="E70" s="673">
        <v>100</v>
      </c>
    </row>
    <row r="71" spans="1:17">
      <c r="A71" s="857"/>
      <c r="B71" s="675" t="s">
        <v>1410</v>
      </c>
      <c r="C71" s="675" t="s">
        <v>230</v>
      </c>
      <c r="D71" s="675" t="s">
        <v>1233</v>
      </c>
      <c r="E71" s="673">
        <v>100</v>
      </c>
      <c r="F71" s="1014"/>
      <c r="G71" s="1014"/>
      <c r="H71" s="1014"/>
      <c r="I71" s="1014"/>
      <c r="J71" s="1014"/>
      <c r="K71" s="1014"/>
      <c r="L71" s="1014"/>
      <c r="M71" s="1014"/>
      <c r="N71" s="1014"/>
      <c r="O71" s="1014"/>
      <c r="P71" s="1014"/>
      <c r="Q71" s="1014"/>
    </row>
    <row r="72" spans="1:17">
      <c r="A72" s="857"/>
      <c r="B72" s="675" t="s">
        <v>1452</v>
      </c>
      <c r="C72" s="675" t="s">
        <v>230</v>
      </c>
      <c r="D72" s="675" t="s">
        <v>1233</v>
      </c>
      <c r="E72" s="673">
        <v>100</v>
      </c>
      <c r="F72" s="1014"/>
      <c r="G72" s="1014"/>
      <c r="H72" s="1014"/>
      <c r="I72" s="1014"/>
      <c r="J72" s="1014"/>
      <c r="K72" s="1014"/>
      <c r="L72" s="1014"/>
      <c r="M72" s="1014"/>
      <c r="N72" s="1014"/>
      <c r="O72" s="1014"/>
      <c r="P72" s="1014"/>
      <c r="Q72" s="1014"/>
    </row>
    <row r="73" spans="1:17">
      <c r="A73" s="857" t="s">
        <v>604</v>
      </c>
      <c r="B73" s="675" t="s">
        <v>847</v>
      </c>
      <c r="C73" s="675" t="s">
        <v>244</v>
      </c>
      <c r="D73" s="675" t="s">
        <v>1233</v>
      </c>
      <c r="E73" s="673">
        <v>100</v>
      </c>
    </row>
    <row r="74" spans="1:17">
      <c r="A74" s="857"/>
      <c r="B74" s="675" t="s">
        <v>1018</v>
      </c>
      <c r="C74" s="675" t="s">
        <v>155</v>
      </c>
      <c r="D74" s="675" t="s">
        <v>1232</v>
      </c>
      <c r="E74" s="673">
        <v>55</v>
      </c>
    </row>
    <row r="75" spans="1:17">
      <c r="A75" s="857"/>
      <c r="B75" s="675" t="s">
        <v>1063</v>
      </c>
      <c r="C75" s="675" t="s">
        <v>155</v>
      </c>
      <c r="D75" s="675" t="s">
        <v>1233</v>
      </c>
      <c r="E75" s="673">
        <v>100</v>
      </c>
    </row>
    <row r="76" spans="1:17">
      <c r="A76" s="857"/>
      <c r="B76" s="675" t="s">
        <v>298</v>
      </c>
      <c r="C76" s="675" t="s">
        <v>155</v>
      </c>
      <c r="D76" s="675" t="s">
        <v>1232</v>
      </c>
      <c r="E76" s="673">
        <v>100</v>
      </c>
    </row>
    <row r="77" spans="1:17">
      <c r="A77" s="857"/>
      <c r="B77" s="675" t="s">
        <v>1019</v>
      </c>
      <c r="C77" s="675" t="s">
        <v>155</v>
      </c>
      <c r="D77" s="675" t="s">
        <v>1232</v>
      </c>
      <c r="E77" s="673">
        <v>100</v>
      </c>
    </row>
    <row r="78" spans="1:17">
      <c r="A78" s="857"/>
      <c r="B78" s="675" t="s">
        <v>1052</v>
      </c>
      <c r="C78" s="675" t="s">
        <v>155</v>
      </c>
      <c r="D78" s="675" t="s">
        <v>1233</v>
      </c>
      <c r="E78" s="673">
        <v>95</v>
      </c>
    </row>
    <row r="79" spans="1:17">
      <c r="A79" s="857"/>
      <c r="B79" s="675" t="s">
        <v>1053</v>
      </c>
      <c r="C79" s="675" t="s">
        <v>155</v>
      </c>
      <c r="D79" s="675" t="s">
        <v>1232</v>
      </c>
      <c r="E79" s="673">
        <v>50</v>
      </c>
    </row>
    <row r="80" spans="1:17">
      <c r="A80" s="857"/>
      <c r="B80" s="675" t="s">
        <v>1021</v>
      </c>
      <c r="C80" s="675" t="s">
        <v>243</v>
      </c>
      <c r="D80" s="675" t="s">
        <v>1233</v>
      </c>
      <c r="E80" s="673">
        <v>100</v>
      </c>
    </row>
    <row r="81" spans="1:5">
      <c r="A81" s="857"/>
      <c r="B81" s="675" t="s">
        <v>85</v>
      </c>
      <c r="C81" s="675" t="s">
        <v>243</v>
      </c>
      <c r="D81" s="675" t="s">
        <v>1233</v>
      </c>
      <c r="E81" s="673">
        <v>100</v>
      </c>
    </row>
    <row r="82" spans="1:5">
      <c r="A82" s="857"/>
      <c r="B82" s="675" t="s">
        <v>1020</v>
      </c>
      <c r="C82" s="675" t="s">
        <v>243</v>
      </c>
      <c r="D82" s="675" t="s">
        <v>1232</v>
      </c>
      <c r="E82" s="673">
        <v>100</v>
      </c>
    </row>
    <row r="83" spans="1:5">
      <c r="A83" s="857"/>
      <c r="B83" s="675" t="s">
        <v>1022</v>
      </c>
      <c r="C83" s="675" t="s">
        <v>782</v>
      </c>
      <c r="D83" s="675" t="s">
        <v>1232</v>
      </c>
      <c r="E83" s="673">
        <v>99.7</v>
      </c>
    </row>
    <row r="84" spans="1:5">
      <c r="A84" s="857"/>
      <c r="B84" s="675" t="s">
        <v>304</v>
      </c>
      <c r="C84" s="675" t="s">
        <v>249</v>
      </c>
      <c r="D84" s="675" t="s">
        <v>1232</v>
      </c>
      <c r="E84" s="673">
        <v>100</v>
      </c>
    </row>
    <row r="85" spans="1:5">
      <c r="A85" s="857"/>
      <c r="B85" s="675" t="s">
        <v>846</v>
      </c>
      <c r="C85" s="675" t="s">
        <v>425</v>
      </c>
      <c r="D85" s="675" t="s">
        <v>1233</v>
      </c>
      <c r="E85" s="673">
        <v>100</v>
      </c>
    </row>
    <row r="86" spans="1:5">
      <c r="A86" s="857"/>
      <c r="B86" s="675" t="s">
        <v>299</v>
      </c>
      <c r="C86" s="675" t="s">
        <v>245</v>
      </c>
      <c r="D86" s="675" t="s">
        <v>1233</v>
      </c>
      <c r="E86" s="673">
        <v>100</v>
      </c>
    </row>
    <row r="87" spans="1:5">
      <c r="A87" s="857"/>
      <c r="B87" s="675" t="s">
        <v>300</v>
      </c>
      <c r="C87" s="675" t="s">
        <v>246</v>
      </c>
      <c r="D87" s="675" t="s">
        <v>1233</v>
      </c>
      <c r="E87" s="673">
        <v>100</v>
      </c>
    </row>
    <row r="88" spans="1:5">
      <c r="A88" s="857"/>
      <c r="B88" s="675" t="s">
        <v>301</v>
      </c>
      <c r="C88" s="675" t="s">
        <v>409</v>
      </c>
      <c r="D88" s="675" t="s">
        <v>1233</v>
      </c>
      <c r="E88" s="673">
        <v>100</v>
      </c>
    </row>
    <row r="89" spans="1:5">
      <c r="A89" s="857"/>
      <c r="B89" s="675" t="s">
        <v>302</v>
      </c>
      <c r="C89" s="675" t="s">
        <v>247</v>
      </c>
      <c r="D89" s="675" t="s">
        <v>1233</v>
      </c>
      <c r="E89" s="673">
        <v>100</v>
      </c>
    </row>
    <row r="90" spans="1:5">
      <c r="A90" s="857"/>
      <c r="B90" s="675" t="s">
        <v>419</v>
      </c>
      <c r="C90" s="675" t="s">
        <v>235</v>
      </c>
      <c r="D90" s="675" t="s">
        <v>1233</v>
      </c>
      <c r="E90" s="673">
        <v>100</v>
      </c>
    </row>
    <row r="91" spans="1:5">
      <c r="A91" s="857"/>
      <c r="B91" s="675" t="s">
        <v>62</v>
      </c>
      <c r="C91" s="675" t="s">
        <v>250</v>
      </c>
      <c r="D91" s="675" t="s">
        <v>1233</v>
      </c>
      <c r="E91" s="673">
        <v>100</v>
      </c>
    </row>
    <row r="92" spans="1:5">
      <c r="A92" s="857"/>
      <c r="B92" s="675" t="s">
        <v>63</v>
      </c>
      <c r="C92" s="675" t="s">
        <v>471</v>
      </c>
      <c r="D92" s="675" t="s">
        <v>1233</v>
      </c>
      <c r="E92" s="673">
        <v>100</v>
      </c>
    </row>
    <row r="93" spans="1:5">
      <c r="A93" s="857"/>
      <c r="B93" s="675" t="s">
        <v>420</v>
      </c>
      <c r="C93" s="675" t="s">
        <v>411</v>
      </c>
      <c r="D93" s="675" t="s">
        <v>1233</v>
      </c>
      <c r="E93" s="673">
        <v>100</v>
      </c>
    </row>
    <row r="94" spans="1:5">
      <c r="A94" s="857"/>
      <c r="B94" s="675" t="s">
        <v>64</v>
      </c>
      <c r="C94" s="675" t="s">
        <v>472</v>
      </c>
      <c r="D94" s="675" t="s">
        <v>1233</v>
      </c>
      <c r="E94" s="673">
        <v>60</v>
      </c>
    </row>
    <row r="95" spans="1:5">
      <c r="A95" s="857"/>
      <c r="B95" s="675" t="s">
        <v>65</v>
      </c>
      <c r="C95" s="675" t="s">
        <v>473</v>
      </c>
      <c r="D95" s="675" t="s">
        <v>1233</v>
      </c>
      <c r="E95" s="673">
        <v>100</v>
      </c>
    </row>
    <row r="96" spans="1:5">
      <c r="A96" s="857"/>
      <c r="B96" s="675" t="s">
        <v>1050</v>
      </c>
      <c r="C96" s="675" t="s">
        <v>473</v>
      </c>
      <c r="D96" s="675" t="s">
        <v>1233</v>
      </c>
      <c r="E96" s="673">
        <v>100</v>
      </c>
    </row>
    <row r="97" spans="1:17">
      <c r="A97" s="857"/>
      <c r="B97" s="675" t="s">
        <v>84</v>
      </c>
      <c r="C97" s="675" t="s">
        <v>473</v>
      </c>
      <c r="D97" s="675" t="s">
        <v>1233</v>
      </c>
      <c r="E97" s="673">
        <v>100</v>
      </c>
    </row>
    <row r="98" spans="1:17">
      <c r="A98" s="857"/>
      <c r="B98" s="675" t="s">
        <v>1080</v>
      </c>
      <c r="C98" s="675" t="s">
        <v>473</v>
      </c>
      <c r="D98" s="675" t="s">
        <v>1233</v>
      </c>
      <c r="E98" s="673">
        <v>100</v>
      </c>
    </row>
    <row r="99" spans="1:17">
      <c r="A99" s="857"/>
      <c r="B99" s="675" t="s">
        <v>1057</v>
      </c>
      <c r="C99" s="675" t="s">
        <v>1066</v>
      </c>
      <c r="D99" s="675" t="s">
        <v>1233</v>
      </c>
      <c r="E99" s="673">
        <v>100</v>
      </c>
    </row>
    <row r="100" spans="1:17">
      <c r="A100" s="857"/>
      <c r="B100" s="675" t="s">
        <v>1061</v>
      </c>
      <c r="C100" s="675" t="s">
        <v>1067</v>
      </c>
      <c r="D100" s="675" t="s">
        <v>1233</v>
      </c>
      <c r="E100" s="673">
        <v>100</v>
      </c>
    </row>
    <row r="101" spans="1:17" s="1040" customFormat="1">
      <c r="A101" s="857"/>
      <c r="B101" s="675" t="s">
        <v>1483</v>
      </c>
      <c r="C101" s="675" t="s">
        <v>1484</v>
      </c>
      <c r="D101" s="675" t="s">
        <v>1233</v>
      </c>
      <c r="E101" s="673">
        <v>100</v>
      </c>
    </row>
    <row r="102" spans="1:17">
      <c r="A102" s="857"/>
      <c r="B102" s="675" t="s">
        <v>1480</v>
      </c>
      <c r="C102" s="675" t="s">
        <v>155</v>
      </c>
      <c r="D102" s="675" t="s">
        <v>1233</v>
      </c>
      <c r="E102" s="673">
        <v>100</v>
      </c>
    </row>
    <row r="103" spans="1:17">
      <c r="A103" s="857"/>
      <c r="B103" s="675" t="s">
        <v>1279</v>
      </c>
      <c r="C103" s="675" t="s">
        <v>245</v>
      </c>
      <c r="D103" s="675" t="s">
        <v>1233</v>
      </c>
      <c r="E103" s="673">
        <v>100</v>
      </c>
    </row>
    <row r="104" spans="1:17">
      <c r="A104" s="857"/>
      <c r="B104" s="675" t="s">
        <v>1453</v>
      </c>
      <c r="C104" s="675" t="s">
        <v>243</v>
      </c>
      <c r="D104" s="675" t="s">
        <v>1233</v>
      </c>
      <c r="E104" s="673">
        <v>100</v>
      </c>
      <c r="F104" s="1014"/>
      <c r="G104" s="1014"/>
      <c r="H104" s="1014"/>
      <c r="I104" s="1014"/>
      <c r="J104" s="1014"/>
      <c r="K104" s="1014"/>
      <c r="L104" s="1014"/>
      <c r="M104" s="1014"/>
      <c r="N104" s="1014"/>
      <c r="O104" s="1014"/>
      <c r="P104" s="1014"/>
      <c r="Q104" s="1014"/>
    </row>
    <row r="105" spans="1:17">
      <c r="A105" s="857" t="s">
        <v>605</v>
      </c>
      <c r="B105" s="675" t="s">
        <v>303</v>
      </c>
      <c r="C105" s="675" t="s">
        <v>248</v>
      </c>
      <c r="D105" s="675" t="s">
        <v>1233</v>
      </c>
      <c r="E105" s="673">
        <v>100</v>
      </c>
    </row>
    <row r="106" spans="1:17">
      <c r="A106" s="857"/>
      <c r="B106" s="675" t="s">
        <v>76</v>
      </c>
      <c r="C106" s="675" t="s">
        <v>77</v>
      </c>
      <c r="D106" s="675" t="s">
        <v>1233</v>
      </c>
      <c r="E106" s="673">
        <v>100</v>
      </c>
    </row>
    <row r="107" spans="1:17">
      <c r="A107" s="857"/>
      <c r="B107" s="675" t="s">
        <v>78</v>
      </c>
      <c r="C107" s="675" t="s">
        <v>79</v>
      </c>
      <c r="D107" s="675" t="s">
        <v>1233</v>
      </c>
      <c r="E107" s="673">
        <v>100</v>
      </c>
    </row>
    <row r="108" spans="1:17">
      <c r="A108" s="857"/>
      <c r="B108" s="675" t="s">
        <v>54</v>
      </c>
      <c r="C108" s="675" t="s">
        <v>229</v>
      </c>
      <c r="D108" s="675" t="s">
        <v>1233</v>
      </c>
      <c r="E108" s="673">
        <v>100</v>
      </c>
    </row>
    <row r="109" spans="1:17">
      <c r="A109" s="857"/>
      <c r="B109" s="675" t="s">
        <v>66</v>
      </c>
      <c r="C109" s="675" t="s">
        <v>474</v>
      </c>
      <c r="D109" s="675" t="s">
        <v>1233</v>
      </c>
      <c r="E109" s="673">
        <v>100</v>
      </c>
    </row>
    <row r="110" spans="1:17">
      <c r="A110" s="857"/>
      <c r="B110" s="675" t="s">
        <v>423</v>
      </c>
      <c r="C110" s="675" t="s">
        <v>475</v>
      </c>
      <c r="D110" s="675" t="s">
        <v>1233</v>
      </c>
      <c r="E110" s="673">
        <v>100</v>
      </c>
    </row>
    <row r="111" spans="1:17">
      <c r="A111" s="857"/>
      <c r="B111" s="675" t="s">
        <v>81</v>
      </c>
      <c r="C111" s="675" t="s">
        <v>80</v>
      </c>
      <c r="D111" s="675" t="s">
        <v>1233</v>
      </c>
      <c r="E111" s="673">
        <v>100</v>
      </c>
    </row>
    <row r="112" spans="1:17">
      <c r="A112" s="857"/>
      <c r="B112" s="675" t="s">
        <v>384</v>
      </c>
      <c r="C112" s="675" t="s">
        <v>410</v>
      </c>
      <c r="D112" s="675" t="s">
        <v>1233</v>
      </c>
      <c r="E112" s="673">
        <v>100</v>
      </c>
    </row>
    <row r="113" spans="1:5">
      <c r="A113" s="857"/>
      <c r="B113" s="675" t="s">
        <v>421</v>
      </c>
      <c r="C113" s="675" t="s">
        <v>412</v>
      </c>
      <c r="D113" s="675" t="s">
        <v>1233</v>
      </c>
      <c r="E113" s="673">
        <v>100</v>
      </c>
    </row>
    <row r="114" spans="1:5">
      <c r="A114" s="857"/>
      <c r="B114" s="675" t="s">
        <v>1190</v>
      </c>
      <c r="C114" s="675" t="s">
        <v>1189</v>
      </c>
      <c r="D114" s="675" t="s">
        <v>1233</v>
      </c>
      <c r="E114" s="673">
        <v>100</v>
      </c>
    </row>
    <row r="115" spans="1:5">
      <c r="A115" s="857"/>
      <c r="B115" s="675" t="s">
        <v>1055</v>
      </c>
      <c r="C115" s="675" t="s">
        <v>1069</v>
      </c>
      <c r="D115" s="675" t="s">
        <v>1233</v>
      </c>
      <c r="E115" s="673">
        <v>100</v>
      </c>
    </row>
    <row r="116" spans="1:5">
      <c r="A116" s="857"/>
      <c r="B116" s="675" t="s">
        <v>82</v>
      </c>
      <c r="C116" s="675" t="s">
        <v>83</v>
      </c>
      <c r="D116" s="675" t="s">
        <v>1233</v>
      </c>
      <c r="E116" s="673">
        <v>100</v>
      </c>
    </row>
    <row r="117" spans="1:5">
      <c r="A117" s="857"/>
      <c r="B117" s="675" t="s">
        <v>1281</v>
      </c>
      <c r="C117" s="675" t="s">
        <v>1071</v>
      </c>
      <c r="D117" s="675" t="s">
        <v>1233</v>
      </c>
      <c r="E117" s="673">
        <v>100</v>
      </c>
    </row>
    <row r="118" spans="1:5">
      <c r="A118" s="857"/>
      <c r="B118" s="675" t="s">
        <v>1058</v>
      </c>
      <c r="C118" s="675" t="s">
        <v>1068</v>
      </c>
      <c r="D118" s="675" t="s">
        <v>1233</v>
      </c>
      <c r="E118" s="673">
        <v>100</v>
      </c>
    </row>
    <row r="119" spans="1:5">
      <c r="A119" s="431"/>
      <c r="B119" s="848"/>
      <c r="C119" s="854"/>
      <c r="D119" s="855"/>
      <c r="E119" s="221"/>
    </row>
    <row r="120" spans="1:5" ht="43.5" customHeight="1">
      <c r="A120" s="1086" t="s">
        <v>1191</v>
      </c>
      <c r="B120" s="1256"/>
      <c r="C120" s="1256"/>
      <c r="D120" s="1256"/>
      <c r="E120" s="1086"/>
    </row>
    <row r="121" spans="1:5">
      <c r="B121" s="848"/>
      <c r="C121" s="848"/>
      <c r="D121" s="848"/>
    </row>
    <row r="122" spans="1:5">
      <c r="B122" s="848"/>
      <c r="C122" s="848"/>
      <c r="D122" s="848"/>
    </row>
    <row r="123" spans="1:5">
      <c r="B123" s="848"/>
      <c r="C123" s="848"/>
      <c r="D123" s="848"/>
    </row>
    <row r="124" spans="1:5">
      <c r="B124" s="848"/>
      <c r="C124" s="848"/>
      <c r="D124" s="848"/>
    </row>
    <row r="125" spans="1:5">
      <c r="B125" s="848"/>
      <c r="C125" s="848"/>
      <c r="D125" s="848"/>
    </row>
    <row r="126" spans="1:5">
      <c r="B126" s="848"/>
      <c r="C126" s="848"/>
      <c r="D126" s="848"/>
    </row>
    <row r="127" spans="1:5">
      <c r="B127" s="848"/>
      <c r="C127" s="848"/>
      <c r="D127" s="848"/>
    </row>
    <row r="128" spans="1:5">
      <c r="B128" s="848"/>
      <c r="C128" s="848"/>
      <c r="D128" s="848"/>
    </row>
    <row r="129" spans="2:4">
      <c r="B129" s="848"/>
      <c r="C129" s="848"/>
      <c r="D129" s="848"/>
    </row>
    <row r="130" spans="2:4">
      <c r="B130" s="848"/>
      <c r="C130" s="848"/>
      <c r="D130" s="848"/>
    </row>
    <row r="131" spans="2:4">
      <c r="B131" s="848"/>
      <c r="C131" s="848"/>
      <c r="D131" s="848"/>
    </row>
    <row r="132" spans="2:4">
      <c r="B132" s="848"/>
      <c r="C132" s="848"/>
      <c r="D132" s="848"/>
    </row>
    <row r="133" spans="2:4">
      <c r="B133" s="848"/>
      <c r="C133" s="848"/>
      <c r="D133" s="848"/>
    </row>
    <row r="134" spans="2:4">
      <c r="B134" s="848"/>
      <c r="C134" s="848"/>
      <c r="D134" s="848"/>
    </row>
    <row r="135" spans="2:4">
      <c r="B135" s="848"/>
      <c r="C135" s="848"/>
      <c r="D135" s="848"/>
    </row>
    <row r="136" spans="2:4">
      <c r="B136" s="848"/>
      <c r="C136" s="848"/>
      <c r="D136" s="848"/>
    </row>
    <row r="137" spans="2:4">
      <c r="B137" s="848"/>
      <c r="C137" s="848"/>
      <c r="D137" s="848"/>
    </row>
    <row r="138" spans="2:4">
      <c r="B138" s="848"/>
      <c r="C138" s="848"/>
      <c r="D138" s="848"/>
    </row>
    <row r="139" spans="2:4">
      <c r="B139" s="848"/>
      <c r="C139" s="848"/>
      <c r="D139" s="848"/>
    </row>
    <row r="140" spans="2:4">
      <c r="B140" s="848"/>
      <c r="C140" s="848"/>
      <c r="D140" s="848"/>
    </row>
    <row r="141" spans="2:4">
      <c r="B141" s="848"/>
      <c r="C141" s="848"/>
      <c r="D141" s="848"/>
    </row>
    <row r="142" spans="2:4">
      <c r="B142" s="848"/>
      <c r="C142" s="848"/>
      <c r="D142" s="848"/>
    </row>
    <row r="143" spans="2:4">
      <c r="B143" s="848"/>
      <c r="C143" s="848"/>
      <c r="D143" s="848"/>
    </row>
    <row r="144" spans="2:4">
      <c r="B144" s="848"/>
      <c r="C144" s="848"/>
      <c r="D144" s="848"/>
    </row>
    <row r="145" spans="2:4">
      <c r="B145" s="848"/>
      <c r="C145" s="848"/>
      <c r="D145" s="848"/>
    </row>
    <row r="146" spans="2:4">
      <c r="B146" s="848"/>
      <c r="C146" s="848"/>
      <c r="D146" s="848"/>
    </row>
    <row r="147" spans="2:4">
      <c r="B147" s="848"/>
      <c r="C147" s="848"/>
      <c r="D147" s="848"/>
    </row>
    <row r="148" spans="2:4">
      <c r="B148" s="848"/>
      <c r="C148" s="848"/>
      <c r="D148" s="848"/>
    </row>
    <row r="149" spans="2:4">
      <c r="B149" s="848"/>
      <c r="C149" s="848"/>
      <c r="D149" s="848"/>
    </row>
    <row r="150" spans="2:4">
      <c r="B150" s="848"/>
      <c r="C150" s="848"/>
      <c r="D150" s="848"/>
    </row>
    <row r="151" spans="2:4">
      <c r="B151" s="848"/>
      <c r="C151" s="848"/>
      <c r="D151" s="848"/>
    </row>
  </sheetData>
  <mergeCells count="2">
    <mergeCell ref="A120:E120"/>
    <mergeCell ref="A1:E1"/>
  </mergeCells>
  <phoneticPr fontId="0" type="noConversion"/>
  <pageMargins left="0.75" right="0.75" top="1" bottom="1" header="0.5" footer="0.5"/>
  <pageSetup paperSize="9" scale="84" orientation="portrait" r:id="rId1"/>
  <headerFooter alignWithMargins="0"/>
  <rowBreaks count="1" manualBreakCount="1">
    <brk id="72" max="3"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60"/>
  <sheetViews>
    <sheetView zoomScaleNormal="100" workbookViewId="0">
      <selection sqref="A1:J1"/>
    </sheetView>
  </sheetViews>
  <sheetFormatPr defaultColWidth="8.83203125" defaultRowHeight="11.25"/>
  <cols>
    <col min="1" max="1" width="3.33203125" style="243" customWidth="1"/>
    <col min="2" max="2" width="53.33203125" style="353" customWidth="1"/>
    <col min="3" max="10" width="9.1640625" style="232" customWidth="1"/>
    <col min="11" max="17" width="3.6640625" style="205" customWidth="1"/>
    <col min="18" max="16384" width="8.83203125" style="243"/>
  </cols>
  <sheetData>
    <row r="1" spans="1:10" ht="15.75" customHeight="1">
      <c r="A1" s="1137" t="s">
        <v>1374</v>
      </c>
      <c r="B1" s="1137"/>
      <c r="C1" s="1137"/>
      <c r="D1" s="1137"/>
      <c r="E1" s="1137"/>
      <c r="F1" s="1137"/>
      <c r="G1" s="1137"/>
      <c r="H1" s="1137"/>
      <c r="I1" s="1137"/>
      <c r="J1" s="1137"/>
    </row>
    <row r="2" spans="1:10">
      <c r="B2" s="373"/>
      <c r="C2" s="258"/>
      <c r="D2" s="258"/>
      <c r="E2" s="258"/>
      <c r="F2" s="258"/>
      <c r="G2" s="258"/>
      <c r="H2" s="258"/>
      <c r="I2" s="258"/>
      <c r="J2" s="258"/>
    </row>
    <row r="3" spans="1:10" ht="22.5">
      <c r="A3" s="1114" t="s">
        <v>728</v>
      </c>
      <c r="B3" s="1114"/>
      <c r="C3" s="775" t="s">
        <v>1376</v>
      </c>
      <c r="D3" s="775" t="s">
        <v>1377</v>
      </c>
      <c r="E3" s="775" t="s">
        <v>1378</v>
      </c>
      <c r="F3" s="775" t="s">
        <v>1379</v>
      </c>
      <c r="G3" s="650" t="s">
        <v>1265</v>
      </c>
      <c r="H3" s="650" t="s">
        <v>1266</v>
      </c>
      <c r="I3" s="650" t="s">
        <v>1267</v>
      </c>
      <c r="J3" s="650" t="s">
        <v>1268</v>
      </c>
    </row>
    <row r="4" spans="1:10">
      <c r="A4" s="1127" t="s">
        <v>1375</v>
      </c>
      <c r="B4" s="1127"/>
      <c r="C4" s="725"/>
      <c r="D4" s="725"/>
      <c r="E4" s="725"/>
      <c r="F4" s="725"/>
      <c r="G4" s="611"/>
      <c r="H4" s="611"/>
      <c r="I4" s="611"/>
      <c r="J4" s="611"/>
    </row>
    <row r="5" spans="1:10" ht="11.25" customHeight="1">
      <c r="A5" s="949"/>
      <c r="B5" s="946" t="s">
        <v>1207</v>
      </c>
      <c r="C5" s="712">
        <v>258</v>
      </c>
      <c r="D5" s="712">
        <v>287</v>
      </c>
      <c r="E5" s="712">
        <v>362</v>
      </c>
      <c r="F5" s="712">
        <v>379</v>
      </c>
      <c r="G5" s="548">
        <v>465</v>
      </c>
      <c r="H5" s="548">
        <v>407</v>
      </c>
      <c r="I5" s="548">
        <v>392</v>
      </c>
      <c r="J5" s="548">
        <v>336</v>
      </c>
    </row>
    <row r="6" spans="1:10" ht="11.25" customHeight="1">
      <c r="A6" s="949"/>
      <c r="B6" s="946" t="s">
        <v>1208</v>
      </c>
      <c r="C6" s="712">
        <v>501</v>
      </c>
      <c r="D6" s="712">
        <v>330</v>
      </c>
      <c r="E6" s="712">
        <v>304</v>
      </c>
      <c r="F6" s="712">
        <v>312</v>
      </c>
      <c r="G6" s="548">
        <v>366</v>
      </c>
      <c r="H6" s="548">
        <v>167</v>
      </c>
      <c r="I6" s="548">
        <v>188</v>
      </c>
      <c r="J6" s="548">
        <v>287</v>
      </c>
    </row>
    <row r="7" spans="1:10" ht="11.25" customHeight="1">
      <c r="A7" s="798"/>
      <c r="B7" s="958" t="s">
        <v>340</v>
      </c>
      <c r="C7" s="1006">
        <v>565</v>
      </c>
      <c r="D7" s="705">
        <v>522</v>
      </c>
      <c r="E7" s="705">
        <v>527</v>
      </c>
      <c r="F7" s="705">
        <v>580</v>
      </c>
      <c r="G7" s="523">
        <v>572</v>
      </c>
      <c r="H7" s="523">
        <v>511</v>
      </c>
      <c r="I7" s="523">
        <v>579</v>
      </c>
      <c r="J7" s="523">
        <v>662</v>
      </c>
    </row>
    <row r="8" spans="1:10" ht="11.25" customHeight="1">
      <c r="A8" s="1130" t="s">
        <v>666</v>
      </c>
      <c r="B8" s="1130"/>
      <c r="C8" s="712">
        <v>1324</v>
      </c>
      <c r="D8" s="712">
        <v>1139</v>
      </c>
      <c r="E8" s="712">
        <v>1194</v>
      </c>
      <c r="F8" s="712">
        <v>1271</v>
      </c>
      <c r="G8" s="548">
        <v>1403</v>
      </c>
      <c r="H8" s="548">
        <v>1086</v>
      </c>
      <c r="I8" s="548">
        <v>1159</v>
      </c>
      <c r="J8" s="548">
        <v>1285</v>
      </c>
    </row>
    <row r="9" spans="1:10" ht="11.25" customHeight="1">
      <c r="A9" s="949"/>
      <c r="B9" s="594"/>
      <c r="C9" s="712"/>
      <c r="D9" s="712"/>
      <c r="E9" s="712"/>
      <c r="F9" s="712"/>
      <c r="G9" s="548"/>
      <c r="H9" s="548"/>
      <c r="I9" s="548"/>
      <c r="J9" s="548"/>
    </row>
    <row r="10" spans="1:10" ht="11.25" customHeight="1">
      <c r="A10" s="1130" t="s">
        <v>1383</v>
      </c>
      <c r="B10" s="1130"/>
      <c r="C10" s="712"/>
      <c r="D10" s="712"/>
      <c r="E10" s="712"/>
      <c r="F10" s="712"/>
      <c r="G10" s="548"/>
      <c r="H10" s="548"/>
      <c r="I10" s="548"/>
      <c r="J10" s="548"/>
    </row>
    <row r="11" spans="1:10" ht="11.25" customHeight="1">
      <c r="A11" s="949"/>
      <c r="B11" s="946" t="s">
        <v>1207</v>
      </c>
      <c r="C11" s="712">
        <v>2017</v>
      </c>
      <c r="D11" s="712">
        <v>2317</v>
      </c>
      <c r="E11" s="712">
        <v>2488</v>
      </c>
      <c r="F11" s="712">
        <v>2595</v>
      </c>
      <c r="G11" s="548">
        <v>2558</v>
      </c>
      <c r="H11" s="548">
        <v>2699</v>
      </c>
      <c r="I11" s="548">
        <v>2785</v>
      </c>
      <c r="J11" s="548">
        <v>2239</v>
      </c>
    </row>
    <row r="12" spans="1:10" ht="11.25" customHeight="1">
      <c r="A12" s="949"/>
      <c r="B12" s="946" t="s">
        <v>1208</v>
      </c>
      <c r="C12" s="712">
        <v>1680</v>
      </c>
      <c r="D12" s="712">
        <v>1676</v>
      </c>
      <c r="E12" s="712">
        <v>1547</v>
      </c>
      <c r="F12" s="712">
        <v>1491</v>
      </c>
      <c r="G12" s="548">
        <v>1366</v>
      </c>
      <c r="H12" s="548">
        <v>1388</v>
      </c>
      <c r="I12" s="548">
        <v>1459</v>
      </c>
      <c r="J12" s="548">
        <v>1619</v>
      </c>
    </row>
    <row r="13" spans="1:10" ht="11.25" customHeight="1">
      <c r="A13" s="798"/>
      <c r="B13" s="958" t="s">
        <v>340</v>
      </c>
      <c r="C13" s="1006">
        <v>999</v>
      </c>
      <c r="D13" s="705">
        <v>1031</v>
      </c>
      <c r="E13" s="705">
        <v>1048</v>
      </c>
      <c r="F13" s="705">
        <v>1017</v>
      </c>
      <c r="G13" s="523">
        <v>958</v>
      </c>
      <c r="H13" s="523">
        <v>1026</v>
      </c>
      <c r="I13" s="523">
        <v>1081</v>
      </c>
      <c r="J13" s="523">
        <v>1073</v>
      </c>
    </row>
    <row r="14" spans="1:10" ht="11.25" customHeight="1">
      <c r="A14" s="1130" t="s">
        <v>666</v>
      </c>
      <c r="B14" s="1130"/>
      <c r="C14" s="712">
        <v>4696</v>
      </c>
      <c r="D14" s="712">
        <v>5024</v>
      </c>
      <c r="E14" s="712">
        <v>5083</v>
      </c>
      <c r="F14" s="712">
        <v>5103</v>
      </c>
      <c r="G14" s="548">
        <v>4882</v>
      </c>
      <c r="H14" s="548">
        <v>5112</v>
      </c>
      <c r="I14" s="548">
        <v>5325</v>
      </c>
      <c r="J14" s="548">
        <v>4931</v>
      </c>
    </row>
    <row r="15" spans="1:10" ht="11.25" customHeight="1">
      <c r="A15" s="949"/>
      <c r="B15" s="593"/>
      <c r="C15" s="712"/>
      <c r="D15" s="712"/>
      <c r="E15" s="712"/>
      <c r="F15" s="712"/>
      <c r="G15" s="548"/>
      <c r="H15" s="548"/>
      <c r="I15" s="548"/>
      <c r="J15" s="548"/>
    </row>
    <row r="16" spans="1:10" ht="11.25" customHeight="1">
      <c r="A16" s="1130" t="s">
        <v>523</v>
      </c>
      <c r="B16" s="1130"/>
      <c r="C16" s="712"/>
      <c r="D16" s="712"/>
      <c r="E16" s="712"/>
      <c r="F16" s="712"/>
      <c r="G16" s="548"/>
      <c r="H16" s="548"/>
      <c r="I16" s="548"/>
      <c r="J16" s="548"/>
    </row>
    <row r="17" spans="1:10" ht="11.25" customHeight="1">
      <c r="A17" s="949"/>
      <c r="B17" s="946" t="s">
        <v>1207</v>
      </c>
      <c r="C17" s="712">
        <v>509</v>
      </c>
      <c r="D17" s="712">
        <v>390</v>
      </c>
      <c r="E17" s="712">
        <v>433</v>
      </c>
      <c r="F17" s="712">
        <v>335</v>
      </c>
      <c r="G17" s="548">
        <v>598</v>
      </c>
      <c r="H17" s="548">
        <v>448</v>
      </c>
      <c r="I17" s="548">
        <v>354</v>
      </c>
      <c r="J17" s="548">
        <v>321</v>
      </c>
    </row>
    <row r="18" spans="1:10" ht="11.25" customHeight="1">
      <c r="A18" s="949"/>
      <c r="B18" s="946" t="s">
        <v>1208</v>
      </c>
      <c r="C18" s="712">
        <v>414</v>
      </c>
      <c r="D18" s="712">
        <v>177</v>
      </c>
      <c r="E18" s="712">
        <v>220</v>
      </c>
      <c r="F18" s="712">
        <v>132</v>
      </c>
      <c r="G18" s="548">
        <v>374</v>
      </c>
      <c r="H18" s="548">
        <v>243</v>
      </c>
      <c r="I18" s="548">
        <v>327</v>
      </c>
      <c r="J18" s="548">
        <v>182</v>
      </c>
    </row>
    <row r="19" spans="1:10" ht="11.25" customHeight="1">
      <c r="A19" s="798"/>
      <c r="B19" s="944" t="s">
        <v>340</v>
      </c>
      <c r="C19" s="1006">
        <v>636</v>
      </c>
      <c r="D19" s="705">
        <v>512</v>
      </c>
      <c r="E19" s="705">
        <v>542</v>
      </c>
      <c r="F19" s="705">
        <v>500</v>
      </c>
      <c r="G19" s="523">
        <v>619</v>
      </c>
      <c r="H19" s="523">
        <v>531</v>
      </c>
      <c r="I19" s="523">
        <v>548</v>
      </c>
      <c r="J19" s="523">
        <v>485</v>
      </c>
    </row>
    <row r="20" spans="1:10" ht="11.25" customHeight="1">
      <c r="A20" s="1130" t="s">
        <v>666</v>
      </c>
      <c r="B20" s="1130"/>
      <c r="C20" s="712">
        <v>1559</v>
      </c>
      <c r="D20" s="712">
        <v>1079</v>
      </c>
      <c r="E20" s="712">
        <v>1196</v>
      </c>
      <c r="F20" s="712">
        <v>967</v>
      </c>
      <c r="G20" s="548">
        <v>1590</v>
      </c>
      <c r="H20" s="548">
        <v>1222</v>
      </c>
      <c r="I20" s="548">
        <v>1230</v>
      </c>
      <c r="J20" s="548">
        <v>988</v>
      </c>
    </row>
    <row r="21" spans="1:10" ht="11.25" customHeight="1">
      <c r="A21" s="949"/>
      <c r="B21" s="945"/>
      <c r="C21" s="712"/>
      <c r="D21" s="712"/>
      <c r="E21" s="712"/>
      <c r="F21" s="712"/>
      <c r="G21" s="548"/>
      <c r="H21" s="548"/>
      <c r="I21" s="548"/>
      <c r="J21" s="548"/>
    </row>
    <row r="22" spans="1:10" ht="11.25" customHeight="1">
      <c r="A22" s="1078" t="s">
        <v>31</v>
      </c>
      <c r="B22" s="1078"/>
      <c r="C22" s="712">
        <v>5</v>
      </c>
      <c r="D22" s="712">
        <v>2</v>
      </c>
      <c r="E22" s="712">
        <v>4</v>
      </c>
      <c r="F22" s="712">
        <v>3</v>
      </c>
      <c r="G22" s="548">
        <v>6</v>
      </c>
      <c r="H22" s="548">
        <v>5</v>
      </c>
      <c r="I22" s="548">
        <v>5</v>
      </c>
      <c r="J22" s="548">
        <v>2</v>
      </c>
    </row>
    <row r="23" spans="1:10" ht="11.25" customHeight="1">
      <c r="A23" s="949"/>
      <c r="B23" s="946"/>
      <c r="C23" s="712"/>
      <c r="D23" s="712"/>
      <c r="E23" s="712"/>
      <c r="F23" s="712"/>
      <c r="G23" s="548"/>
      <c r="H23" s="548"/>
      <c r="I23" s="548"/>
      <c r="J23" s="548"/>
    </row>
    <row r="24" spans="1:10" ht="11.25" customHeight="1">
      <c r="A24" s="1078" t="s">
        <v>1297</v>
      </c>
      <c r="B24" s="1078"/>
      <c r="C24" s="712">
        <v>262</v>
      </c>
      <c r="D24" s="712">
        <v>132</v>
      </c>
      <c r="E24" s="712">
        <v>131</v>
      </c>
      <c r="F24" s="712">
        <v>93</v>
      </c>
      <c r="G24" s="548">
        <v>224</v>
      </c>
      <c r="H24" s="548">
        <v>170</v>
      </c>
      <c r="I24" s="548">
        <v>144</v>
      </c>
      <c r="J24" s="548">
        <v>106</v>
      </c>
    </row>
    <row r="25" spans="1:10" ht="11.25" customHeight="1">
      <c r="A25" s="949"/>
      <c r="B25" s="946" t="s">
        <v>865</v>
      </c>
      <c r="C25" s="796">
        <v>16.8</v>
      </c>
      <c r="D25" s="796">
        <v>12.3</v>
      </c>
      <c r="E25" s="796">
        <v>10.9</v>
      </c>
      <c r="F25" s="796">
        <v>9.6</v>
      </c>
      <c r="G25" s="673">
        <v>14.1</v>
      </c>
      <c r="H25" s="673">
        <v>13.9</v>
      </c>
      <c r="I25" s="673">
        <v>11.7</v>
      </c>
      <c r="J25" s="673">
        <v>10.7</v>
      </c>
    </row>
    <row r="26" spans="1:10" ht="11.25" customHeight="1">
      <c r="A26" s="949"/>
      <c r="B26" s="945"/>
      <c r="C26" s="712"/>
      <c r="D26" s="712"/>
      <c r="E26" s="712"/>
      <c r="F26" s="712"/>
      <c r="G26" s="548"/>
      <c r="H26" s="548"/>
      <c r="I26" s="548"/>
      <c r="J26" s="548"/>
    </row>
    <row r="27" spans="1:10" ht="11.25" customHeight="1">
      <c r="A27" s="1078" t="s">
        <v>433</v>
      </c>
      <c r="B27" s="1078"/>
      <c r="C27" s="712">
        <v>-34</v>
      </c>
      <c r="D27" s="712">
        <v>-31</v>
      </c>
      <c r="E27" s="712">
        <v>-42</v>
      </c>
      <c r="F27" s="712">
        <v>-31</v>
      </c>
      <c r="G27" s="548">
        <v>-33</v>
      </c>
      <c r="H27" s="548">
        <v>-32</v>
      </c>
      <c r="I27" s="548">
        <v>-30</v>
      </c>
      <c r="J27" s="548">
        <v>-29</v>
      </c>
    </row>
    <row r="28" spans="1:10" ht="11.25" customHeight="1">
      <c r="A28" s="949"/>
      <c r="B28" s="946" t="s">
        <v>1317</v>
      </c>
      <c r="C28" s="712">
        <v>-9</v>
      </c>
      <c r="D28" s="712">
        <v>-9</v>
      </c>
      <c r="E28" s="712">
        <v>-9</v>
      </c>
      <c r="F28" s="712">
        <v>-9</v>
      </c>
      <c r="G28" s="548">
        <v>-9</v>
      </c>
      <c r="H28" s="548">
        <v>-9</v>
      </c>
      <c r="I28" s="548">
        <v>-7</v>
      </c>
      <c r="J28" s="548">
        <v>-6</v>
      </c>
    </row>
    <row r="29" spans="1:10" ht="11.25" customHeight="1">
      <c r="A29" s="949"/>
      <c r="B29" s="945"/>
      <c r="C29" s="725"/>
      <c r="D29" s="712"/>
      <c r="E29" s="712"/>
      <c r="F29" s="712"/>
      <c r="G29" s="548"/>
      <c r="H29" s="548"/>
      <c r="I29" s="548"/>
      <c r="J29" s="548"/>
    </row>
    <row r="30" spans="1:10" ht="11.25" customHeight="1">
      <c r="A30" s="1078" t="s">
        <v>1298</v>
      </c>
      <c r="B30" s="1078"/>
      <c r="C30" s="712">
        <v>253</v>
      </c>
      <c r="D30" s="712">
        <v>123</v>
      </c>
      <c r="E30" s="712">
        <v>122</v>
      </c>
      <c r="F30" s="712">
        <v>84</v>
      </c>
      <c r="G30" s="548">
        <v>215</v>
      </c>
      <c r="H30" s="548">
        <v>160</v>
      </c>
      <c r="I30" s="548">
        <v>137</v>
      </c>
      <c r="J30" s="548">
        <v>100</v>
      </c>
    </row>
    <row r="31" spans="1:10" ht="11.25" customHeight="1">
      <c r="A31" s="949"/>
      <c r="B31" s="946" t="s">
        <v>865</v>
      </c>
      <c r="C31" s="796">
        <v>16.3</v>
      </c>
      <c r="D31" s="796">
        <v>11.4</v>
      </c>
      <c r="E31" s="796">
        <v>10.199999999999999</v>
      </c>
      <c r="F31" s="796">
        <v>8.6999999999999993</v>
      </c>
      <c r="G31" s="673">
        <v>13.5</v>
      </c>
      <c r="H31" s="673">
        <v>13.1</v>
      </c>
      <c r="I31" s="673">
        <v>11.1</v>
      </c>
      <c r="J31" s="673">
        <v>10.1</v>
      </c>
    </row>
    <row r="32" spans="1:10" ht="11.25" customHeight="1">
      <c r="A32" s="949"/>
      <c r="B32" s="945"/>
      <c r="C32" s="774"/>
      <c r="D32" s="712"/>
      <c r="E32" s="712"/>
      <c r="F32" s="712"/>
      <c r="G32" s="548"/>
      <c r="H32" s="548"/>
      <c r="I32" s="548"/>
      <c r="J32" s="548"/>
    </row>
    <row r="33" spans="1:10" ht="11.25" customHeight="1">
      <c r="A33" s="1078" t="s">
        <v>1319</v>
      </c>
      <c r="B33" s="1078"/>
      <c r="C33" s="1007">
        <v>-22</v>
      </c>
      <c r="D33" s="712">
        <v>-2</v>
      </c>
      <c r="E33" s="712">
        <v>-26</v>
      </c>
      <c r="F33" s="712">
        <v>-1</v>
      </c>
      <c r="G33" s="548">
        <v>-13</v>
      </c>
      <c r="H33" s="548">
        <v>-11</v>
      </c>
      <c r="I33" s="548"/>
      <c r="J33" s="548"/>
    </row>
    <row r="34" spans="1:10">
      <c r="A34" s="949"/>
      <c r="B34" s="936"/>
      <c r="C34" s="1008"/>
      <c r="D34" s="712"/>
      <c r="E34" s="712"/>
      <c r="F34" s="712"/>
      <c r="G34" s="548"/>
      <c r="H34" s="548"/>
      <c r="I34" s="548"/>
      <c r="J34" s="548"/>
    </row>
    <row r="35" spans="1:10">
      <c r="A35" s="1078" t="s">
        <v>199</v>
      </c>
      <c r="B35" s="1078"/>
      <c r="C35" s="712">
        <v>231</v>
      </c>
      <c r="D35" s="712">
        <v>122</v>
      </c>
      <c r="E35" s="712">
        <v>96</v>
      </c>
      <c r="F35" s="712">
        <v>83</v>
      </c>
      <c r="G35" s="548">
        <v>202</v>
      </c>
      <c r="H35" s="548">
        <v>149</v>
      </c>
      <c r="I35" s="548">
        <v>137</v>
      </c>
      <c r="J35" s="548">
        <v>100</v>
      </c>
    </row>
    <row r="36" spans="1:10">
      <c r="A36" s="949"/>
      <c r="B36" s="946" t="s">
        <v>865</v>
      </c>
      <c r="C36" s="796">
        <v>14.8</v>
      </c>
      <c r="D36" s="796">
        <v>11.3</v>
      </c>
      <c r="E36" s="796">
        <v>8</v>
      </c>
      <c r="F36" s="796">
        <v>8.6</v>
      </c>
      <c r="G36" s="673">
        <v>12.7</v>
      </c>
      <c r="H36" s="673">
        <v>12.2</v>
      </c>
      <c r="I36" s="673">
        <v>11.1</v>
      </c>
      <c r="J36" s="673">
        <v>10.1</v>
      </c>
    </row>
    <row r="37" spans="1:10">
      <c r="A37" s="949"/>
      <c r="B37" s="936"/>
      <c r="C37" s="1009"/>
      <c r="D37" s="712"/>
      <c r="E37" s="712"/>
      <c r="F37" s="712"/>
      <c r="G37" s="548"/>
      <c r="H37" s="548"/>
      <c r="I37" s="548"/>
      <c r="J37" s="548"/>
    </row>
    <row r="38" spans="1:10">
      <c r="A38" s="1078" t="s">
        <v>195</v>
      </c>
      <c r="B38" s="1078"/>
      <c r="C38" s="1007">
        <v>-5</v>
      </c>
      <c r="D38" s="712">
        <v>-7</v>
      </c>
      <c r="E38" s="712">
        <v>-38</v>
      </c>
      <c r="F38" s="712">
        <v>-3</v>
      </c>
      <c r="G38" s="548">
        <v>-2</v>
      </c>
      <c r="H38" s="548">
        <v>-17</v>
      </c>
      <c r="I38" s="548">
        <v>3</v>
      </c>
      <c r="J38" s="548">
        <v>-18</v>
      </c>
    </row>
    <row r="39" spans="1:10">
      <c r="A39" s="1078" t="s">
        <v>661</v>
      </c>
      <c r="B39" s="1078"/>
      <c r="C39" s="1007">
        <v>226</v>
      </c>
      <c r="D39" s="712">
        <v>115</v>
      </c>
      <c r="E39" s="712">
        <v>58</v>
      </c>
      <c r="F39" s="712">
        <v>80</v>
      </c>
      <c r="G39" s="548">
        <v>199</v>
      </c>
      <c r="H39" s="548">
        <v>132</v>
      </c>
      <c r="I39" s="548">
        <v>140</v>
      </c>
      <c r="J39" s="548">
        <v>82</v>
      </c>
    </row>
    <row r="40" spans="1:10">
      <c r="A40" s="1078" t="s">
        <v>585</v>
      </c>
      <c r="B40" s="1078"/>
      <c r="C40" s="1007">
        <v>-55</v>
      </c>
      <c r="D40" s="712">
        <v>-31</v>
      </c>
      <c r="E40" s="712">
        <v>-17</v>
      </c>
      <c r="F40" s="712">
        <v>-20</v>
      </c>
      <c r="G40" s="548">
        <v>-41</v>
      </c>
      <c r="H40" s="548">
        <v>-35</v>
      </c>
      <c r="I40" s="548">
        <v>-31</v>
      </c>
      <c r="J40" s="548">
        <v>-18</v>
      </c>
    </row>
    <row r="41" spans="1:10">
      <c r="A41" s="949"/>
      <c r="B41" s="946"/>
      <c r="C41" s="1008"/>
      <c r="D41" s="712"/>
      <c r="E41" s="712"/>
      <c r="F41" s="712"/>
      <c r="G41" s="548"/>
      <c r="H41" s="548"/>
      <c r="I41" s="548"/>
      <c r="J41" s="548"/>
    </row>
    <row r="42" spans="1:10">
      <c r="A42" s="1078" t="s">
        <v>1130</v>
      </c>
      <c r="B42" s="1078"/>
      <c r="C42" s="1007">
        <v>172</v>
      </c>
      <c r="D42" s="712">
        <v>84</v>
      </c>
      <c r="E42" s="712">
        <v>41</v>
      </c>
      <c r="F42" s="712">
        <v>60</v>
      </c>
      <c r="G42" s="548">
        <v>159</v>
      </c>
      <c r="H42" s="548">
        <v>97</v>
      </c>
      <c r="I42" s="548">
        <v>109</v>
      </c>
      <c r="J42" s="548">
        <v>64</v>
      </c>
    </row>
    <row r="43" spans="1:10">
      <c r="A43" s="1088" t="s">
        <v>1285</v>
      </c>
      <c r="B43" s="1088"/>
      <c r="C43" s="1010"/>
      <c r="D43" s="705"/>
      <c r="E43" s="705"/>
      <c r="F43" s="705"/>
      <c r="G43" s="523"/>
      <c r="H43" s="523"/>
      <c r="I43" s="523"/>
      <c r="J43" s="523">
        <v>22</v>
      </c>
    </row>
    <row r="44" spans="1:10">
      <c r="A44" s="1130" t="s">
        <v>1131</v>
      </c>
      <c r="B44" s="1130"/>
      <c r="C44" s="1007">
        <v>172</v>
      </c>
      <c r="D44" s="712">
        <v>84</v>
      </c>
      <c r="E44" s="712">
        <v>41</v>
      </c>
      <c r="F44" s="712">
        <v>60</v>
      </c>
      <c r="G44" s="548">
        <v>159</v>
      </c>
      <c r="H44" s="548">
        <v>97</v>
      </c>
      <c r="I44" s="548">
        <v>109</v>
      </c>
      <c r="J44" s="548">
        <v>86</v>
      </c>
    </row>
    <row r="45" spans="1:10">
      <c r="A45" s="949"/>
      <c r="B45" s="936"/>
      <c r="C45" s="712"/>
      <c r="D45" s="712"/>
      <c r="E45" s="712"/>
      <c r="F45" s="712"/>
      <c r="G45" s="548"/>
      <c r="H45" s="548"/>
      <c r="I45" s="548"/>
      <c r="J45" s="548"/>
    </row>
    <row r="46" spans="1:10">
      <c r="A46" s="1078" t="s">
        <v>1304</v>
      </c>
      <c r="B46" s="1078"/>
      <c r="C46" s="1009">
        <v>0.87</v>
      </c>
      <c r="D46" s="774">
        <v>0.43</v>
      </c>
      <c r="E46" s="774">
        <v>0.19</v>
      </c>
      <c r="F46" s="774">
        <v>0.3</v>
      </c>
      <c r="G46" s="623">
        <v>0.79</v>
      </c>
      <c r="H46" s="623">
        <v>0.49</v>
      </c>
      <c r="I46" s="623">
        <v>0.54</v>
      </c>
      <c r="J46" s="623">
        <v>0.43</v>
      </c>
    </row>
    <row r="47" spans="1:10">
      <c r="A47" s="949"/>
      <c r="B47" s="936"/>
      <c r="C47" s="1008"/>
      <c r="D47" s="712"/>
      <c r="E47" s="712"/>
      <c r="F47" s="712"/>
      <c r="G47" s="548"/>
      <c r="H47" s="548"/>
      <c r="I47" s="548"/>
      <c r="J47" s="548"/>
    </row>
    <row r="48" spans="1:10">
      <c r="A48" s="1078" t="s">
        <v>867</v>
      </c>
      <c r="B48" s="1078"/>
      <c r="C48" s="1007">
        <v>20</v>
      </c>
      <c r="D48" s="712">
        <v>55</v>
      </c>
      <c r="E48" s="712">
        <v>60</v>
      </c>
      <c r="F48" s="712">
        <v>11</v>
      </c>
      <c r="G48" s="548">
        <v>32</v>
      </c>
      <c r="H48" s="548">
        <v>17</v>
      </c>
      <c r="I48" s="548">
        <v>279</v>
      </c>
      <c r="J48" s="548">
        <v>18</v>
      </c>
    </row>
    <row r="49" spans="1:10">
      <c r="A49" s="949"/>
      <c r="B49" s="946" t="s">
        <v>448</v>
      </c>
      <c r="C49" s="1007"/>
      <c r="D49" s="712">
        <v>42</v>
      </c>
      <c r="E49" s="712">
        <v>49</v>
      </c>
      <c r="F49" s="712"/>
      <c r="G49" s="548">
        <v>5</v>
      </c>
      <c r="H49" s="548"/>
      <c r="I49" s="548">
        <v>262</v>
      </c>
      <c r="J49" s="548"/>
    </row>
    <row r="50" spans="1:10">
      <c r="A50" s="949"/>
      <c r="B50" s="936"/>
      <c r="C50" s="1008"/>
      <c r="D50" s="712"/>
      <c r="E50" s="712"/>
      <c r="F50" s="712"/>
      <c r="G50" s="548"/>
      <c r="H50" s="548"/>
      <c r="I50" s="548"/>
      <c r="J50" s="548"/>
    </row>
    <row r="51" spans="1:10">
      <c r="A51" s="1078" t="s">
        <v>578</v>
      </c>
      <c r="B51" s="1078"/>
      <c r="C51" s="1007">
        <v>235</v>
      </c>
      <c r="D51" s="712">
        <v>189</v>
      </c>
      <c r="E51" s="712">
        <v>202</v>
      </c>
      <c r="F51" s="712">
        <v>-13</v>
      </c>
      <c r="G51" s="548">
        <v>176</v>
      </c>
      <c r="H51" s="548">
        <v>-5</v>
      </c>
      <c r="I51" s="548">
        <v>47</v>
      </c>
      <c r="J51" s="548">
        <v>37</v>
      </c>
    </row>
    <row r="52" spans="1:10">
      <c r="A52" s="949"/>
      <c r="B52" s="936"/>
      <c r="C52" s="1008"/>
      <c r="D52" s="712"/>
      <c r="E52" s="712"/>
      <c r="F52" s="712"/>
      <c r="G52" s="548"/>
      <c r="H52" s="548"/>
      <c r="I52" s="548"/>
      <c r="J52" s="548"/>
    </row>
    <row r="53" spans="1:10">
      <c r="A53" s="1078" t="s">
        <v>1390</v>
      </c>
      <c r="B53" s="1078"/>
      <c r="C53" s="1007">
        <v>490</v>
      </c>
      <c r="D53" s="712">
        <v>540</v>
      </c>
      <c r="E53" s="712">
        <v>602</v>
      </c>
      <c r="F53" s="712">
        <v>709</v>
      </c>
      <c r="G53" s="548">
        <v>543</v>
      </c>
      <c r="H53" s="548">
        <v>522</v>
      </c>
      <c r="I53" s="548">
        <v>404</v>
      </c>
      <c r="J53" s="548">
        <v>296</v>
      </c>
    </row>
    <row r="54" spans="1:10">
      <c r="A54" s="949"/>
      <c r="B54" s="936"/>
      <c r="C54" s="1008"/>
      <c r="D54" s="712"/>
      <c r="E54" s="712"/>
      <c r="F54" s="712"/>
      <c r="G54" s="548"/>
      <c r="H54" s="548"/>
      <c r="I54" s="548"/>
      <c r="J54" s="548"/>
    </row>
    <row r="55" spans="1:10">
      <c r="A55" s="1130" t="s">
        <v>1212</v>
      </c>
      <c r="B55" s="1130"/>
      <c r="C55" s="1007"/>
      <c r="D55" s="712"/>
      <c r="E55" s="712"/>
      <c r="F55" s="712"/>
      <c r="G55" s="548"/>
      <c r="H55" s="548"/>
      <c r="I55" s="548"/>
      <c r="J55" s="548"/>
    </row>
    <row r="56" spans="1:10">
      <c r="A56" s="949"/>
      <c r="B56" s="946" t="s">
        <v>1207</v>
      </c>
      <c r="C56" s="1007">
        <v>6074</v>
      </c>
      <c r="D56" s="712">
        <v>6305</v>
      </c>
      <c r="E56" s="712">
        <v>6443</v>
      </c>
      <c r="F56" s="712">
        <v>6681</v>
      </c>
      <c r="G56" s="548">
        <v>6847</v>
      </c>
      <c r="H56" s="548">
        <v>7101</v>
      </c>
      <c r="I56" s="548">
        <v>7217</v>
      </c>
      <c r="J56" s="548">
        <v>5587</v>
      </c>
    </row>
    <row r="57" spans="1:10">
      <c r="A57" s="949"/>
      <c r="B57" s="946" t="s">
        <v>1208</v>
      </c>
      <c r="C57" s="1007">
        <v>903</v>
      </c>
      <c r="D57" s="712">
        <v>920</v>
      </c>
      <c r="E57" s="712">
        <v>945</v>
      </c>
      <c r="F57" s="712">
        <v>958</v>
      </c>
      <c r="G57" s="548">
        <v>959</v>
      </c>
      <c r="H57" s="548">
        <v>966</v>
      </c>
      <c r="I57" s="548">
        <v>974</v>
      </c>
      <c r="J57" s="548">
        <v>975</v>
      </c>
    </row>
    <row r="58" spans="1:10">
      <c r="A58" s="949"/>
      <c r="B58" s="946" t="s">
        <v>340</v>
      </c>
      <c r="C58" s="1007">
        <v>10567</v>
      </c>
      <c r="D58" s="712">
        <v>10648</v>
      </c>
      <c r="E58" s="712">
        <v>10575</v>
      </c>
      <c r="F58" s="712">
        <v>10331</v>
      </c>
      <c r="G58" s="548">
        <v>10592</v>
      </c>
      <c r="H58" s="548">
        <v>10714</v>
      </c>
      <c r="I58" s="548">
        <v>10785</v>
      </c>
      <c r="J58" s="548">
        <v>10711</v>
      </c>
    </row>
    <row r="59" spans="1:10">
      <c r="A59" s="798"/>
      <c r="B59" s="963" t="s">
        <v>605</v>
      </c>
      <c r="C59" s="1010">
        <v>467</v>
      </c>
      <c r="D59" s="705">
        <v>464</v>
      </c>
      <c r="E59" s="705">
        <v>465</v>
      </c>
      <c r="F59" s="705">
        <v>457</v>
      </c>
      <c r="G59" s="523">
        <v>459</v>
      </c>
      <c r="H59" s="523">
        <v>456</v>
      </c>
      <c r="I59" s="523">
        <v>451</v>
      </c>
      <c r="J59" s="523">
        <v>433</v>
      </c>
    </row>
    <row r="60" spans="1:10">
      <c r="A60" s="1130" t="s">
        <v>666</v>
      </c>
      <c r="B60" s="1130"/>
      <c r="C60" s="1007">
        <v>18011</v>
      </c>
      <c r="D60" s="712">
        <v>18337</v>
      </c>
      <c r="E60" s="712">
        <v>18428</v>
      </c>
      <c r="F60" s="712">
        <v>18427</v>
      </c>
      <c r="G60" s="548">
        <v>18856</v>
      </c>
      <c r="H60" s="548">
        <v>19237</v>
      </c>
      <c r="I60" s="548">
        <v>19427</v>
      </c>
      <c r="J60" s="548">
        <v>17707</v>
      </c>
    </row>
  </sheetData>
  <mergeCells count="26">
    <mergeCell ref="A27:B27"/>
    <mergeCell ref="A30:B30"/>
    <mergeCell ref="A33:B33"/>
    <mergeCell ref="A14:B14"/>
    <mergeCell ref="A16:B16"/>
    <mergeCell ref="A20:B20"/>
    <mergeCell ref="A22:B22"/>
    <mergeCell ref="A24:B24"/>
    <mergeCell ref="A1:J1"/>
    <mergeCell ref="A3:B3"/>
    <mergeCell ref="A4:B4"/>
    <mergeCell ref="A8:B8"/>
    <mergeCell ref="A10:B10"/>
    <mergeCell ref="A35:B35"/>
    <mergeCell ref="A38:B38"/>
    <mergeCell ref="A39:B39"/>
    <mergeCell ref="A40:B40"/>
    <mergeCell ref="A42:B42"/>
    <mergeCell ref="A53:B53"/>
    <mergeCell ref="A55:B55"/>
    <mergeCell ref="A60:B60"/>
    <mergeCell ref="A43:B43"/>
    <mergeCell ref="A44:B44"/>
    <mergeCell ref="A46:B46"/>
    <mergeCell ref="A48:B48"/>
    <mergeCell ref="A51:B51"/>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749</v>
      </c>
      <c r="D1" s="83"/>
      <c r="E1" s="82">
        <v>1</v>
      </c>
      <c r="I1" s="167">
        <v>38807</v>
      </c>
      <c r="J1" s="164" t="s">
        <v>275</v>
      </c>
      <c r="K1" s="166" t="s">
        <v>273</v>
      </c>
      <c r="L1" s="166" t="s">
        <v>274</v>
      </c>
    </row>
    <row r="2" spans="1:15" ht="15.75">
      <c r="A2" s="198" t="str">
        <f>+IF($E$1=1,M3,IF($E$1=2,N3,O3))</f>
        <v>WÄRTSILÄ-KONSERNI, TILINTARKASTAMATON</v>
      </c>
      <c r="I2" s="167">
        <v>38717</v>
      </c>
      <c r="J2" s="164" t="s">
        <v>275</v>
      </c>
      <c r="K2" s="166" t="s">
        <v>805</v>
      </c>
      <c r="L2" s="166" t="s">
        <v>274</v>
      </c>
    </row>
    <row r="3" spans="1:15">
      <c r="A3" s="10"/>
      <c r="I3" s="191" t="s">
        <v>806</v>
      </c>
      <c r="J3" s="190"/>
      <c r="K3" s="190"/>
      <c r="M3" t="s">
        <v>582</v>
      </c>
      <c r="N3" t="s">
        <v>635</v>
      </c>
      <c r="O3" t="s">
        <v>634</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801</v>
      </c>
      <c r="K8" s="174">
        <v>8160000</v>
      </c>
      <c r="L8" s="174"/>
      <c r="M8" s="10" t="s">
        <v>751</v>
      </c>
      <c r="N8" s="1" t="s">
        <v>752</v>
      </c>
      <c r="O8" s="10" t="s">
        <v>753</v>
      </c>
    </row>
    <row r="9" spans="1:15">
      <c r="A9" s="91" t="str">
        <f t="shared" si="0"/>
        <v>MEUR</v>
      </c>
      <c r="B9" s="131" t="s">
        <v>377</v>
      </c>
      <c r="C9" s="131" t="s">
        <v>377</v>
      </c>
      <c r="D9" s="131" t="s">
        <v>594</v>
      </c>
      <c r="E9" s="108">
        <v>2005</v>
      </c>
      <c r="F9" s="14"/>
      <c r="G9" s="15"/>
      <c r="H9" s="62"/>
      <c r="I9" s="4"/>
      <c r="J9" s="168"/>
      <c r="K9" s="173" t="s">
        <v>802</v>
      </c>
      <c r="L9" s="168"/>
      <c r="M9" s="6" t="s">
        <v>728</v>
      </c>
      <c r="N9" s="2" t="s">
        <v>728</v>
      </c>
      <c r="O9" s="6" t="s">
        <v>728</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276</v>
      </c>
      <c r="L10" s="4"/>
      <c r="M10" s="6" t="s">
        <v>606</v>
      </c>
      <c r="N10" s="2" t="s">
        <v>523</v>
      </c>
      <c r="O10" s="6" t="s">
        <v>159</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277</v>
      </c>
      <c r="L11" s="175" t="s">
        <v>279</v>
      </c>
      <c r="M11" s="6" t="s">
        <v>660</v>
      </c>
      <c r="N11" s="2" t="s">
        <v>659</v>
      </c>
      <c r="O11" s="6" t="s">
        <v>658</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278</v>
      </c>
      <c r="L12" s="178" t="s">
        <v>280</v>
      </c>
      <c r="M12" s="6" t="s">
        <v>607</v>
      </c>
      <c r="N12" s="2" t="s">
        <v>668</v>
      </c>
      <c r="O12" s="6" t="s">
        <v>160</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281</v>
      </c>
      <c r="L13" s="4"/>
      <c r="M13" s="6" t="s">
        <v>616</v>
      </c>
      <c r="N13" s="2" t="s">
        <v>526</v>
      </c>
      <c r="O13" s="6" t="s">
        <v>617</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829</v>
      </c>
      <c r="N14" s="2" t="s">
        <v>199</v>
      </c>
      <c r="O14" s="6" t="s">
        <v>541</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282</v>
      </c>
      <c r="L15" s="4"/>
      <c r="M15" s="6" t="s">
        <v>608</v>
      </c>
      <c r="N15" s="2" t="s">
        <v>195</v>
      </c>
      <c r="O15" s="6" t="s">
        <v>161</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72</v>
      </c>
      <c r="N16" s="2" t="s">
        <v>725</v>
      </c>
      <c r="O16" s="6" t="s">
        <v>390</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750</v>
      </c>
      <c r="N17" s="2" t="s">
        <v>525</v>
      </c>
      <c r="O17" s="6" t="s">
        <v>164</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615</v>
      </c>
      <c r="N18" s="2" t="s">
        <v>661</v>
      </c>
      <c r="O18" s="6" t="s">
        <v>130</v>
      </c>
    </row>
    <row r="19" spans="1:15">
      <c r="A19" s="85" t="str">
        <f t="shared" si="0"/>
        <v>Tilikauden verot</v>
      </c>
      <c r="B19" s="5" t="e">
        <f ca="1">_xll.HPVAL($J$1,$K$1,$K19,$I$1,"m.ctd","wa")/1000</f>
        <v>#NAME?</v>
      </c>
      <c r="C19" s="55">
        <v>12.157</v>
      </c>
      <c r="D19" s="56">
        <v>-24.137</v>
      </c>
      <c r="E19" s="42">
        <v>-43.957000000000001</v>
      </c>
      <c r="F19" s="5"/>
      <c r="G19" s="11"/>
      <c r="H19" s="64"/>
      <c r="I19" s="4"/>
      <c r="J19" s="4"/>
      <c r="K19" s="4" t="s">
        <v>283</v>
      </c>
      <c r="L19" s="4"/>
      <c r="M19" s="6" t="s">
        <v>663</v>
      </c>
      <c r="N19" s="2" t="s">
        <v>662</v>
      </c>
      <c r="O19" s="6" t="s">
        <v>664</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794</v>
      </c>
      <c r="K20" s="172" t="e">
        <f ca="1">_xll.HPVAL($J$1,$K$1,$L20,$I$1,"m.ctd","wa")/1000-B20</f>
        <v>#NAME?</v>
      </c>
      <c r="L20" s="4" t="s">
        <v>800</v>
      </c>
      <c r="M20" s="6" t="s">
        <v>610</v>
      </c>
      <c r="N20" s="2" t="s">
        <v>509</v>
      </c>
      <c r="O20" s="6" t="s">
        <v>540</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141</v>
      </c>
      <c r="N23" s="2" t="s">
        <v>856</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142</v>
      </c>
      <c r="N24" s="2" t="s">
        <v>590</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841</v>
      </c>
      <c r="N27" s="2" t="s">
        <v>840</v>
      </c>
      <c r="O27" s="6" t="s">
        <v>737</v>
      </c>
    </row>
    <row r="28" spans="1:15">
      <c r="A28" s="6" t="str">
        <f>+IF($E$1=1,M28,IF($E$1=2,N28,O28))</f>
        <v>Tulos/osake, EUR</v>
      </c>
      <c r="B28" s="6"/>
      <c r="C28" s="6">
        <f>+C23/94.107468</f>
        <v>0.55436620609110432</v>
      </c>
      <c r="D28" s="6">
        <v>0.72909999999999997</v>
      </c>
      <c r="E28" s="65">
        <v>1.8</v>
      </c>
      <c r="F28" s="6"/>
      <c r="G28" s="6"/>
      <c r="H28" s="63"/>
      <c r="I28" s="4"/>
      <c r="J28" s="4"/>
      <c r="K28" s="4"/>
      <c r="L28" s="4"/>
      <c r="M28" s="6" t="s">
        <v>337</v>
      </c>
      <c r="N28" s="2" t="s">
        <v>292</v>
      </c>
      <c r="O28" s="6" t="s">
        <v>194</v>
      </c>
    </row>
    <row r="29" spans="1:15">
      <c r="A29" s="85" t="str">
        <f>+IF($E$1=1,M29,IF($E$1=2,N29,O29))</f>
        <v>Laimennettu tulos/osake, EUR</v>
      </c>
      <c r="B29" s="89"/>
      <c r="C29" s="89">
        <v>0.55000000000000004</v>
      </c>
      <c r="D29" s="85">
        <v>0.72</v>
      </c>
      <c r="E29" s="90">
        <v>1.78</v>
      </c>
      <c r="F29" s="6"/>
      <c r="G29" s="5"/>
      <c r="H29" s="63"/>
      <c r="I29" s="4"/>
      <c r="J29" s="4"/>
      <c r="K29" s="4"/>
      <c r="L29" s="4"/>
      <c r="M29" s="4" t="s">
        <v>338</v>
      </c>
      <c r="N29" s="4" t="s">
        <v>531</v>
      </c>
      <c r="O29" s="4" t="s">
        <v>596</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754</v>
      </c>
      <c r="N33" s="1" t="s">
        <v>755</v>
      </c>
      <c r="O33" s="10" t="s">
        <v>756</v>
      </c>
    </row>
    <row r="34" spans="1:15">
      <c r="A34" s="91" t="str">
        <f t="shared" si="1"/>
        <v>MEUR</v>
      </c>
      <c r="B34" s="132" t="s">
        <v>133</v>
      </c>
      <c r="C34" s="132" t="s">
        <v>133</v>
      </c>
      <c r="D34" s="132" t="s">
        <v>256</v>
      </c>
      <c r="E34" s="128" t="s">
        <v>257</v>
      </c>
      <c r="F34" s="13"/>
      <c r="G34" s="15"/>
      <c r="H34" s="66"/>
      <c r="I34" s="4"/>
      <c r="J34" s="4"/>
      <c r="K34" s="4"/>
      <c r="L34" s="4"/>
      <c r="M34" s="6" t="s">
        <v>728</v>
      </c>
      <c r="N34" s="2" t="s">
        <v>728</v>
      </c>
      <c r="O34" s="6" t="s">
        <v>728</v>
      </c>
    </row>
    <row r="35" spans="1:15">
      <c r="A35" s="10" t="str">
        <f t="shared" si="1"/>
        <v>Pitkäaikaiset varat</v>
      </c>
      <c r="B35" s="10"/>
      <c r="C35" s="10"/>
      <c r="D35" s="10"/>
      <c r="F35" s="13"/>
      <c r="G35" s="15"/>
      <c r="H35" s="67"/>
      <c r="I35" s="4"/>
      <c r="J35" s="4"/>
      <c r="K35" s="4"/>
      <c r="L35" s="4"/>
      <c r="M35" s="10" t="s">
        <v>18</v>
      </c>
      <c r="N35" s="2" t="s">
        <v>19</v>
      </c>
      <c r="O35" s="6" t="s">
        <v>416</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567</v>
      </c>
      <c r="L36" s="4" t="s">
        <v>568</v>
      </c>
      <c r="M36" s="6" t="s">
        <v>636</v>
      </c>
      <c r="N36" s="2" t="s">
        <v>544</v>
      </c>
      <c r="O36" s="6" t="s">
        <v>547</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429</v>
      </c>
      <c r="L37" s="4"/>
      <c r="M37" s="6" t="s">
        <v>186</v>
      </c>
      <c r="N37" s="2" t="s">
        <v>187</v>
      </c>
      <c r="O37" s="6" t="s">
        <v>548</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553</v>
      </c>
      <c r="N38" s="2" t="s">
        <v>188</v>
      </c>
      <c r="O38" s="6" t="s">
        <v>189</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558</v>
      </c>
      <c r="N39" s="2" t="s">
        <v>339</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785</v>
      </c>
      <c r="L40" s="4" t="s">
        <v>430</v>
      </c>
      <c r="M40" s="6" t="s">
        <v>757</v>
      </c>
      <c r="N40" s="2" t="s">
        <v>758</v>
      </c>
      <c r="O40" s="6" t="s">
        <v>759</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787</v>
      </c>
      <c r="K41" s="176" t="s">
        <v>788</v>
      </c>
      <c r="L41" s="182">
        <v>1480000</v>
      </c>
      <c r="M41" s="6" t="s">
        <v>739</v>
      </c>
      <c r="N41" s="2" t="s">
        <v>546</v>
      </c>
      <c r="O41" s="6" t="s">
        <v>740</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131</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789</v>
      </c>
      <c r="L44" s="4"/>
      <c r="M44" s="6" t="s">
        <v>543</v>
      </c>
      <c r="N44" s="2" t="s">
        <v>545</v>
      </c>
      <c r="O44" s="6" t="s">
        <v>554</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793</v>
      </c>
      <c r="K45" s="176" t="s">
        <v>792</v>
      </c>
      <c r="L45" s="185">
        <v>1580000</v>
      </c>
      <c r="M45" s="6" t="s">
        <v>738</v>
      </c>
      <c r="N45" s="2" t="s">
        <v>546</v>
      </c>
      <c r="O45" s="6" t="s">
        <v>740</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790</v>
      </c>
      <c r="L46" s="28" t="s">
        <v>791</v>
      </c>
      <c r="M46" s="9" t="s">
        <v>549</v>
      </c>
      <c r="N46" s="7" t="s">
        <v>550</v>
      </c>
      <c r="O46" s="9" t="s">
        <v>551</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794</v>
      </c>
      <c r="K49" s="172" t="e">
        <f ca="1">_xll.HPVAL($J$1,$K$1,$L49,$I$1,"m.ctd","wa")/1000-B49</f>
        <v>#NAME?</v>
      </c>
      <c r="L49" s="4" t="s">
        <v>786</v>
      </c>
      <c r="M49" s="6" t="s">
        <v>135</v>
      </c>
      <c r="N49" s="2" t="s">
        <v>556</v>
      </c>
      <c r="O49" s="6" t="s">
        <v>716</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611</v>
      </c>
      <c r="N53" s="2" t="s">
        <v>124</v>
      </c>
      <c r="O53" s="6" t="s">
        <v>162</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795</v>
      </c>
      <c r="L54" s="4"/>
      <c r="M54" s="6" t="s">
        <v>612</v>
      </c>
      <c r="N54" s="2" t="s">
        <v>158</v>
      </c>
      <c r="O54" s="6" t="s">
        <v>163</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760</v>
      </c>
      <c r="N55" s="2" t="s">
        <v>810</v>
      </c>
      <c r="O55" s="6" t="s">
        <v>761</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609</v>
      </c>
      <c r="N57" s="2" t="s">
        <v>590</v>
      </c>
      <c r="O57" s="6" t="s">
        <v>552</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566</v>
      </c>
      <c r="N58" s="2" t="s">
        <v>527</v>
      </c>
      <c r="O58" s="6" t="s">
        <v>528</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741</v>
      </c>
      <c r="O60" s="6" t="s">
        <v>443</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796</v>
      </c>
      <c r="L61" s="17">
        <v>2250000</v>
      </c>
      <c r="M61" s="6" t="s">
        <v>765</v>
      </c>
      <c r="N61" s="2" t="s">
        <v>671</v>
      </c>
      <c r="O61" s="6" t="s">
        <v>672</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762</v>
      </c>
      <c r="N62" s="2" t="s">
        <v>763</v>
      </c>
      <c r="O62" s="6" t="s">
        <v>764</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797</v>
      </c>
      <c r="L63" s="4"/>
      <c r="M63" s="6" t="s">
        <v>143</v>
      </c>
      <c r="N63" s="2" t="s">
        <v>715</v>
      </c>
      <c r="O63" s="6" t="s">
        <v>714</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174</v>
      </c>
      <c r="N65" s="2" t="s">
        <v>175</v>
      </c>
      <c r="O65" s="6" t="s">
        <v>591</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798</v>
      </c>
      <c r="L66" s="4"/>
      <c r="M66" s="6" t="s">
        <v>765</v>
      </c>
      <c r="N66" s="2" t="s">
        <v>671</v>
      </c>
      <c r="O66" s="6" t="s">
        <v>672</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799</v>
      </c>
      <c r="L67" s="4" t="s">
        <v>798</v>
      </c>
      <c r="M67" s="6" t="s">
        <v>143</v>
      </c>
      <c r="N67" s="2" t="s">
        <v>715</v>
      </c>
      <c r="O67" s="6" t="s">
        <v>714</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108</v>
      </c>
      <c r="N70" s="41" t="s">
        <v>524</v>
      </c>
      <c r="O70" s="39" t="s">
        <v>109</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794</v>
      </c>
      <c r="K72" s="170" t="e">
        <f ca="1">B49-B72</f>
        <v>#NAME?</v>
      </c>
      <c r="L72" s="4"/>
      <c r="M72" s="6" t="s">
        <v>718</v>
      </c>
      <c r="N72" s="2" t="s">
        <v>190</v>
      </c>
      <c r="O72" s="6" t="s">
        <v>717</v>
      </c>
    </row>
    <row r="75" spans="1:17">
      <c r="A75" s="23" t="str">
        <f t="shared" ref="A75:A86" si="2">+IF($E$1=1,M75,IF($E$1=2,N75,O75))</f>
        <v>LYHENNETTY RAHAVIRTALASKELMA</v>
      </c>
      <c r="M75" s="21" t="s">
        <v>719</v>
      </c>
      <c r="N75" s="21" t="s">
        <v>311</v>
      </c>
      <c r="O75" s="26" t="s">
        <v>312</v>
      </c>
      <c r="P75" s="4"/>
      <c r="Q75" s="4"/>
    </row>
    <row r="76" spans="1:17">
      <c r="A76" s="97" t="str">
        <f t="shared" si="2"/>
        <v>MEUR</v>
      </c>
      <c r="B76" s="131" t="s">
        <v>377</v>
      </c>
      <c r="C76" s="131" t="s">
        <v>377</v>
      </c>
      <c r="D76" s="131" t="s">
        <v>594</v>
      </c>
      <c r="E76" s="109">
        <v>2005</v>
      </c>
      <c r="H76" s="63"/>
      <c r="M76" s="2" t="s">
        <v>728</v>
      </c>
      <c r="N76" s="2" t="s">
        <v>728</v>
      </c>
      <c r="O76" s="2" t="s">
        <v>728</v>
      </c>
      <c r="P76" s="4"/>
      <c r="Q76" s="4"/>
    </row>
    <row r="77" spans="1:17">
      <c r="A77" s="23" t="str">
        <f t="shared" si="2"/>
        <v>Liiketoiminnan rahavirta:</v>
      </c>
      <c r="H77" s="63"/>
      <c r="M77" s="4" t="s">
        <v>196</v>
      </c>
      <c r="N77" s="4" t="s">
        <v>197</v>
      </c>
      <c r="O77" s="25" t="s">
        <v>198</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616</v>
      </c>
      <c r="N79" s="4" t="s">
        <v>526</v>
      </c>
      <c r="O79" s="25" t="s">
        <v>617</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803</v>
      </c>
      <c r="L81" t="s">
        <v>804</v>
      </c>
      <c r="M81" s="28" t="s">
        <v>200</v>
      </c>
      <c r="N81" s="28" t="s">
        <v>881</v>
      </c>
      <c r="O81" s="29" t="s">
        <v>748</v>
      </c>
      <c r="P81" s="4"/>
      <c r="Q81" s="4"/>
    </row>
    <row r="82" spans="1:17">
      <c r="A82" s="18" t="str">
        <f t="shared" si="2"/>
        <v>Osuus osakkuusyhtiöiden tuloksesta</v>
      </c>
      <c r="B82" s="36" t="e">
        <f ca="1">-B17</f>
        <v>#NAME?</v>
      </c>
      <c r="C82" s="36">
        <f>-C17</f>
        <v>-6.657</v>
      </c>
      <c r="D82" s="36">
        <f>-D17</f>
        <v>-7.1479999999999997</v>
      </c>
      <c r="E82" s="22">
        <v>-10.91</v>
      </c>
      <c r="H82" s="63"/>
      <c r="J82" s="187" t="s">
        <v>793</v>
      </c>
      <c r="K82" s="187" t="s">
        <v>789</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882</v>
      </c>
      <c r="N83" s="4" t="s">
        <v>883</v>
      </c>
      <c r="O83" s="25" t="s">
        <v>884</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885</v>
      </c>
      <c r="N84" s="4" t="s">
        <v>886</v>
      </c>
      <c r="O84" s="25" t="s">
        <v>887</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619</v>
      </c>
      <c r="K85" t="s">
        <v>809</v>
      </c>
      <c r="L85" s="171" t="s">
        <v>620</v>
      </c>
      <c r="M85" s="28" t="s">
        <v>807</v>
      </c>
      <c r="N85" s="28" t="s">
        <v>808</v>
      </c>
      <c r="O85" s="25" t="s">
        <v>132</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621</v>
      </c>
      <c r="K86" t="s">
        <v>622</v>
      </c>
      <c r="L86" s="171" t="s">
        <v>623</v>
      </c>
      <c r="M86" s="30" t="s">
        <v>577</v>
      </c>
      <c r="N86" s="30" t="s">
        <v>578</v>
      </c>
      <c r="O86" s="31" t="s">
        <v>579</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888</v>
      </c>
      <c r="N88" s="4" t="s">
        <v>889</v>
      </c>
      <c r="O88" s="25" t="s">
        <v>890</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624</v>
      </c>
      <c r="L89" t="s">
        <v>625</v>
      </c>
      <c r="M89" s="4" t="s">
        <v>405</v>
      </c>
      <c r="N89" s="4" t="s">
        <v>505</v>
      </c>
      <c r="O89" s="25" t="s">
        <v>218</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403</v>
      </c>
      <c r="N90" s="4" t="s">
        <v>404</v>
      </c>
      <c r="O90" s="25" t="s">
        <v>181</v>
      </c>
      <c r="P90" s="4"/>
      <c r="Q90" s="4"/>
    </row>
    <row r="91" spans="1:17">
      <c r="A91" s="18" t="str">
        <f t="shared" si="3"/>
        <v>Luovutustulot osakkeista</v>
      </c>
      <c r="B91" s="193">
        <v>0.432</v>
      </c>
      <c r="C91" s="73">
        <v>0.432</v>
      </c>
      <c r="D91" s="36">
        <v>1.089</v>
      </c>
      <c r="E91" s="22">
        <v>0.7</v>
      </c>
      <c r="G91" s="36"/>
      <c r="H91" s="63"/>
      <c r="M91" s="4" t="s">
        <v>742</v>
      </c>
      <c r="N91" s="4" t="s">
        <v>562</v>
      </c>
      <c r="O91" s="25" t="s">
        <v>125</v>
      </c>
      <c r="P91" s="4"/>
      <c r="Q91" s="4"/>
    </row>
    <row r="92" spans="1:17">
      <c r="A92" s="94" t="str">
        <f t="shared" si="3"/>
        <v>Rahavirta muista investoinneista</v>
      </c>
      <c r="B92" s="194">
        <f>-0.95+0.086</f>
        <v>-0.86399999999999999</v>
      </c>
      <c r="C92" s="77">
        <f>-0.95+0.086</f>
        <v>-0.86399999999999999</v>
      </c>
      <c r="D92" s="42">
        <v>-0.39500000000000002</v>
      </c>
      <c r="E92" s="45">
        <v>0.9</v>
      </c>
      <c r="H92" s="63"/>
      <c r="M92" s="4" t="s">
        <v>506</v>
      </c>
      <c r="N92" s="4" t="s">
        <v>729</v>
      </c>
      <c r="O92" s="25" t="s">
        <v>328</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580</v>
      </c>
      <c r="N93" s="32" t="s">
        <v>581</v>
      </c>
      <c r="O93" s="33" t="s">
        <v>363</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329</v>
      </c>
      <c r="N95" s="4" t="s">
        <v>349</v>
      </c>
      <c r="O95" s="25" t="s">
        <v>350</v>
      </c>
      <c r="P95" s="4"/>
      <c r="Q95" s="4"/>
    </row>
    <row r="96" spans="1:17">
      <c r="A96" s="18" t="str">
        <f t="shared" si="4"/>
        <v>Maksullinen osakeanti</v>
      </c>
      <c r="B96" s="40" t="e">
        <f ca="1">(_xll.HPVAL($J$1,$K$1,$K96,$I$1,"m.ctd","wa")/1000)</f>
        <v>#NAME?</v>
      </c>
      <c r="C96" s="74">
        <f>139.572-121.886-1.235-16.284</f>
        <v>0.1670000000000087</v>
      </c>
      <c r="E96" s="22">
        <v>22.134</v>
      </c>
      <c r="H96" s="63"/>
      <c r="K96" t="s">
        <v>626</v>
      </c>
      <c r="M96" s="4" t="s">
        <v>351</v>
      </c>
      <c r="N96" s="4" t="s">
        <v>456</v>
      </c>
      <c r="O96" s="25" t="s">
        <v>457</v>
      </c>
      <c r="P96" s="4"/>
      <c r="Q96" s="4"/>
    </row>
    <row r="97" spans="1:17">
      <c r="A97" s="18" t="str">
        <f t="shared" si="4"/>
        <v>Pitkäaikaisten lainojen nostot</v>
      </c>
      <c r="B97" s="40" t="e">
        <f ca="1">(_xll.HPVAL($J$1,$K$1,$K97,$I$1,"m.ctd","wa")/1000)</f>
        <v>#NAME?</v>
      </c>
      <c r="C97" s="74">
        <v>2.1080000000000001</v>
      </c>
      <c r="D97" s="36">
        <v>20.574999999999999</v>
      </c>
      <c r="E97" s="22">
        <v>53.247</v>
      </c>
      <c r="H97" s="63"/>
      <c r="K97" t="s">
        <v>627</v>
      </c>
      <c r="M97" s="4" t="s">
        <v>677</v>
      </c>
      <c r="N97" s="4" t="s">
        <v>678</v>
      </c>
      <c r="O97" s="25" t="s">
        <v>679</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629</v>
      </c>
      <c r="K98" t="s">
        <v>630</v>
      </c>
      <c r="L98" t="s">
        <v>631</v>
      </c>
      <c r="M98" s="4" t="s">
        <v>680</v>
      </c>
      <c r="N98" s="4" t="s">
        <v>126</v>
      </c>
      <c r="O98" s="25" t="s">
        <v>681</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628</v>
      </c>
      <c r="M99" s="4" t="s">
        <v>682</v>
      </c>
      <c r="N99" s="4" t="s">
        <v>193</v>
      </c>
      <c r="O99" s="25" t="s">
        <v>618</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627</v>
      </c>
      <c r="L100" t="s">
        <v>632</v>
      </c>
      <c r="M100" s="27" t="s">
        <v>683</v>
      </c>
      <c r="N100" s="27" t="s">
        <v>684</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366</v>
      </c>
      <c r="N101" s="32" t="s">
        <v>365</v>
      </c>
      <c r="O101" s="33" t="s">
        <v>364</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522</v>
      </c>
      <c r="N103" s="30" t="s">
        <v>521</v>
      </c>
      <c r="O103" s="31" t="s">
        <v>670</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730</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633</v>
      </c>
      <c r="M107" s="4" t="s">
        <v>388</v>
      </c>
      <c r="N107" s="4" t="s">
        <v>731</v>
      </c>
      <c r="O107" s="25" t="s">
        <v>182</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127</v>
      </c>
      <c r="O108" s="25" t="s">
        <v>11</v>
      </c>
      <c r="P108" s="4"/>
      <c r="Q108" s="4"/>
    </row>
    <row r="109" spans="1:17">
      <c r="H109" s="63"/>
    </row>
    <row r="110" spans="1:17">
      <c r="A110" s="44" t="s">
        <v>692</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385</v>
      </c>
      <c r="N113" s="4" t="s">
        <v>192</v>
      </c>
      <c r="O113" s="4" t="s">
        <v>191</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760</v>
      </c>
      <c r="O114" s="25" t="s">
        <v>810</v>
      </c>
      <c r="P114" s="25" t="s">
        <v>477</v>
      </c>
      <c r="Q114" s="51"/>
      <c r="R114" s="51"/>
      <c r="S114" s="25"/>
      <c r="T114" s="25" t="s">
        <v>478</v>
      </c>
      <c r="U114" s="25" t="s">
        <v>23</v>
      </c>
      <c r="V114" s="25"/>
      <c r="W114" s="25"/>
      <c r="X114" s="25"/>
      <c r="Y114" s="25"/>
      <c r="Z114" s="25"/>
      <c r="AB114" s="25" t="s">
        <v>479</v>
      </c>
      <c r="AC114" s="25" t="s">
        <v>666</v>
      </c>
      <c r="AD114" s="25"/>
      <c r="AE114" s="25"/>
      <c r="AF114" s="25"/>
      <c r="AG114" s="25"/>
      <c r="AH114" s="25"/>
      <c r="AI114" s="25"/>
      <c r="AJ114" s="25" t="s">
        <v>480</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728</v>
      </c>
      <c r="N115" s="2" t="s">
        <v>728</v>
      </c>
      <c r="O115" s="2" t="s">
        <v>728</v>
      </c>
      <c r="P115" s="25"/>
      <c r="R115" s="51"/>
      <c r="S115" s="25"/>
      <c r="T115" s="25" t="s">
        <v>437</v>
      </c>
      <c r="U115" s="25" t="s">
        <v>481</v>
      </c>
      <c r="V115" s="25"/>
      <c r="W115" s="25"/>
      <c r="X115" s="25"/>
      <c r="Z115" s="25"/>
      <c r="AB115" s="25" t="s">
        <v>732</v>
      </c>
      <c r="AC115" s="25" t="s">
        <v>483</v>
      </c>
      <c r="AD115" s="25"/>
      <c r="AE115" s="25"/>
      <c r="AF115" s="25"/>
      <c r="AH115" s="25"/>
      <c r="AI115" s="25"/>
      <c r="AJ115" s="25" t="s">
        <v>485</v>
      </c>
      <c r="AK115" s="25" t="s">
        <v>486</v>
      </c>
    </row>
    <row r="116" spans="1:38">
      <c r="A116" s="10"/>
      <c r="F116" s="15" t="str">
        <f>+IF($E$1=1,Q116,IF($E$1=2,Y116,AG116))</f>
        <v>Arvon-</v>
      </c>
      <c r="Q116" s="25" t="s">
        <v>693</v>
      </c>
      <c r="Y116" s="25" t="s">
        <v>482</v>
      </c>
      <c r="AG116" s="25" t="s">
        <v>484</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487</v>
      </c>
      <c r="O117" s="25" t="s">
        <v>488</v>
      </c>
      <c r="P117" s="25" t="s">
        <v>700</v>
      </c>
      <c r="Q117" s="25" t="s">
        <v>694</v>
      </c>
      <c r="R117" s="25" t="s">
        <v>290</v>
      </c>
      <c r="S117" s="25"/>
      <c r="T117" s="25"/>
      <c r="U117" s="25"/>
      <c r="V117" s="25" t="s">
        <v>489</v>
      </c>
      <c r="W117" s="25" t="s">
        <v>490</v>
      </c>
      <c r="X117" s="25" t="s">
        <v>491</v>
      </c>
      <c r="Y117" s="25" t="s">
        <v>492</v>
      </c>
      <c r="Z117" s="25" t="s">
        <v>493</v>
      </c>
      <c r="AA117" s="25"/>
      <c r="AB117" s="25"/>
      <c r="AC117" s="25"/>
      <c r="AD117" s="25" t="s">
        <v>494</v>
      </c>
      <c r="AE117" s="25" t="s">
        <v>495</v>
      </c>
      <c r="AF117" s="25" t="s">
        <v>496</v>
      </c>
      <c r="AG117" s="25" t="s">
        <v>497</v>
      </c>
      <c r="AH117" s="25" t="s">
        <v>498</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698</v>
      </c>
      <c r="O118" s="25" t="s">
        <v>699</v>
      </c>
      <c r="P118" s="25" t="s">
        <v>701</v>
      </c>
      <c r="Q118" s="25" t="s">
        <v>699</v>
      </c>
      <c r="R118" s="25" t="s">
        <v>291</v>
      </c>
      <c r="S118" s="25" t="s">
        <v>613</v>
      </c>
      <c r="T118" s="25"/>
      <c r="U118" s="25"/>
      <c r="V118" s="25" t="s">
        <v>499</v>
      </c>
      <c r="W118" s="25" t="s">
        <v>500</v>
      </c>
      <c r="X118" s="25" t="s">
        <v>501</v>
      </c>
      <c r="Y118" s="25" t="s">
        <v>502</v>
      </c>
      <c r="Z118" s="25" t="s">
        <v>118</v>
      </c>
      <c r="AA118" s="25" t="s">
        <v>666</v>
      </c>
      <c r="AB118" s="25"/>
      <c r="AC118" s="25"/>
      <c r="AD118" s="25" t="s">
        <v>119</v>
      </c>
      <c r="AE118" s="25" t="s">
        <v>120</v>
      </c>
      <c r="AF118" s="25" t="s">
        <v>121</v>
      </c>
      <c r="AG118" s="25" t="s">
        <v>122</v>
      </c>
      <c r="AH118" s="25" t="s">
        <v>123</v>
      </c>
      <c r="AI118" s="25" t="s">
        <v>284</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734</v>
      </c>
      <c r="N120" s="4" t="s">
        <v>733</v>
      </c>
      <c r="O120" s="4" t="s">
        <v>438</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459</v>
      </c>
      <c r="N122" s="4" t="s">
        <v>128</v>
      </c>
      <c r="O122" s="4" t="s">
        <v>458</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388</v>
      </c>
      <c r="N123" s="4" t="s">
        <v>387</v>
      </c>
      <c r="O123" s="4" t="s">
        <v>386</v>
      </c>
    </row>
    <row r="124" spans="1:38">
      <c r="A124" s="6" t="str">
        <f t="shared" si="6"/>
        <v>Muut muutokset</v>
      </c>
      <c r="B124" s="5"/>
      <c r="C124" s="5"/>
      <c r="D124" s="5"/>
      <c r="E124" s="5"/>
      <c r="F124" s="22"/>
      <c r="G124" s="5">
        <v>-0.32900000000000001</v>
      </c>
      <c r="H124" s="22"/>
      <c r="I124" s="37">
        <f>SUM(C124:H124)</f>
        <v>-0.32900000000000001</v>
      </c>
      <c r="J124" s="37"/>
      <c r="K124" s="37"/>
      <c r="L124" s="37"/>
      <c r="M124" s="4" t="s">
        <v>696</v>
      </c>
      <c r="N124" s="4" t="s">
        <v>665</v>
      </c>
      <c r="O124" s="4" t="s">
        <v>697</v>
      </c>
    </row>
    <row r="125" spans="1:38">
      <c r="A125" s="6" t="str">
        <f t="shared" si="6"/>
        <v>Myytävissä olevien sijoitusten</v>
      </c>
      <c r="B125" s="5"/>
      <c r="C125" s="5"/>
      <c r="D125" s="5"/>
      <c r="E125" s="5"/>
      <c r="F125" s="22"/>
      <c r="G125" s="5"/>
      <c r="H125" s="22"/>
      <c r="I125" s="37"/>
      <c r="J125" s="37"/>
      <c r="K125" s="37"/>
      <c r="L125" s="37"/>
      <c r="M125" s="4" t="s">
        <v>460</v>
      </c>
      <c r="N125" s="4" t="s">
        <v>461</v>
      </c>
      <c r="O125" s="4" t="s">
        <v>462</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463</v>
      </c>
      <c r="N126" s="4" t="s">
        <v>735</v>
      </c>
      <c r="O126" s="4" t="s">
        <v>183</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464</v>
      </c>
      <c r="N127" s="4" t="s">
        <v>736</v>
      </c>
      <c r="O127" s="4" t="s">
        <v>465</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74</v>
      </c>
      <c r="N128" s="4" t="s">
        <v>260</v>
      </c>
      <c r="O128" s="4" t="s">
        <v>75</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468</v>
      </c>
      <c r="N129" s="4" t="s">
        <v>507</v>
      </c>
      <c r="O129" s="4" t="s">
        <v>508</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610</v>
      </c>
      <c r="N130" s="4" t="s">
        <v>509</v>
      </c>
      <c r="O130" s="4" t="s">
        <v>540</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864</v>
      </c>
      <c r="N131" s="4" t="s">
        <v>129</v>
      </c>
      <c r="O131" s="4" t="s">
        <v>570</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571</v>
      </c>
      <c r="N132" s="4" t="s">
        <v>572</v>
      </c>
      <c r="O132" s="4" t="s">
        <v>573</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389</v>
      </c>
      <c r="N133" s="4" t="s">
        <v>193</v>
      </c>
      <c r="O133" s="4" t="s">
        <v>618</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574</v>
      </c>
      <c r="N134" s="4" t="s">
        <v>576</v>
      </c>
      <c r="O134" s="4" t="s">
        <v>575</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388</v>
      </c>
      <c r="N136" s="4" t="s">
        <v>387</v>
      </c>
      <c r="O136" s="4" t="s">
        <v>386</v>
      </c>
    </row>
    <row r="137" spans="1:15">
      <c r="A137" s="6" t="str">
        <f t="shared" si="9"/>
        <v>Muut muutokset</v>
      </c>
      <c r="B137" s="8"/>
      <c r="C137" s="8"/>
      <c r="D137" s="8"/>
      <c r="E137" s="8"/>
      <c r="F137" s="200"/>
      <c r="G137" s="8"/>
      <c r="H137" s="200"/>
      <c r="I137" s="81">
        <f>SUM(C137:H137)</f>
        <v>0</v>
      </c>
      <c r="J137" s="81"/>
      <c r="K137" s="81"/>
      <c r="L137" s="81"/>
      <c r="M137" s="4" t="s">
        <v>696</v>
      </c>
      <c r="N137" s="4" t="s">
        <v>665</v>
      </c>
      <c r="O137" s="4" t="s">
        <v>697</v>
      </c>
    </row>
    <row r="138" spans="1:15">
      <c r="A138" s="6" t="str">
        <f t="shared" si="9"/>
        <v>Myytävissä olevien sijoitusten</v>
      </c>
      <c r="B138" s="8"/>
      <c r="C138" s="8"/>
      <c r="D138" s="8"/>
      <c r="E138" s="8"/>
      <c r="F138" s="200"/>
      <c r="G138" s="8"/>
      <c r="H138" s="200"/>
      <c r="I138" s="81"/>
      <c r="J138" s="81"/>
      <c r="K138" s="81"/>
      <c r="L138" s="81"/>
      <c r="M138" s="4" t="s">
        <v>460</v>
      </c>
      <c r="N138" s="4" t="s">
        <v>461</v>
      </c>
      <c r="O138" s="4" t="s">
        <v>462</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463</v>
      </c>
      <c r="N139" s="4" t="s">
        <v>689</v>
      </c>
      <c r="O139" s="4" t="s">
        <v>183</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464</v>
      </c>
      <c r="N140" s="4" t="s">
        <v>736</v>
      </c>
      <c r="O140" s="4" t="s">
        <v>465</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74</v>
      </c>
      <c r="N141" s="4" t="s">
        <v>260</v>
      </c>
      <c r="O141" s="4" t="s">
        <v>75</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468</v>
      </c>
      <c r="N142" s="4" t="s">
        <v>507</v>
      </c>
      <c r="O142" s="4" t="s">
        <v>508</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610</v>
      </c>
      <c r="N143" s="4" t="s">
        <v>509</v>
      </c>
      <c r="O143" s="4" t="s">
        <v>540</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864</v>
      </c>
      <c r="N144" s="4" t="s">
        <v>569</v>
      </c>
      <c r="O144" s="4" t="s">
        <v>570</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583</v>
      </c>
      <c r="N145" s="4" t="s">
        <v>572</v>
      </c>
      <c r="O145" s="4" t="s">
        <v>573</v>
      </c>
    </row>
    <row r="146" spans="1:33">
      <c r="A146" s="85" t="str">
        <f t="shared" si="9"/>
        <v>Maksetut osingot</v>
      </c>
      <c r="B146" s="158"/>
      <c r="C146" s="158"/>
      <c r="D146" s="158"/>
      <c r="E146" s="158"/>
      <c r="F146" s="158"/>
      <c r="G146" s="203">
        <v>-141.161</v>
      </c>
      <c r="H146" s="106"/>
      <c r="I146" s="94">
        <f>SUM(C146:H146)</f>
        <v>-141.161</v>
      </c>
      <c r="J146" s="163"/>
      <c r="K146" s="163"/>
      <c r="L146" s="163"/>
      <c r="M146" s="4" t="s">
        <v>389</v>
      </c>
      <c r="N146" s="4" t="s">
        <v>193</v>
      </c>
      <c r="O146" s="4" t="s">
        <v>618</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258</v>
      </c>
      <c r="N147" s="4" t="s">
        <v>259</v>
      </c>
      <c r="O147" s="4" t="s">
        <v>703</v>
      </c>
    </row>
    <row r="148" spans="1:33">
      <c r="I148" s="78">
        <f>1104.472+9.632-I147</f>
        <v>2.1000000000185537E-2</v>
      </c>
      <c r="J148" s="78"/>
      <c r="K148" s="78"/>
      <c r="L148" s="78"/>
    </row>
    <row r="150" spans="1:33">
      <c r="A150" s="10" t="str">
        <f>+IF($E$1=1,M150,IF($E$1=2,N150,O150))</f>
        <v>Liiketoimintasegmentit 1-6/2006</v>
      </c>
      <c r="M150" s="4" t="s">
        <v>220</v>
      </c>
      <c r="N150" s="4" t="s">
        <v>335</v>
      </c>
      <c r="O150" s="4" t="s">
        <v>272</v>
      </c>
      <c r="R150" s="141" t="s">
        <v>439</v>
      </c>
      <c r="S150" s="141" t="s">
        <v>441</v>
      </c>
      <c r="T150" s="141" t="s">
        <v>73</v>
      </c>
      <c r="U150" s="140" t="s">
        <v>367</v>
      </c>
      <c r="V150" s="141" t="s">
        <v>169</v>
      </c>
      <c r="W150" s="165" t="s">
        <v>261</v>
      </c>
      <c r="X150" s="141" t="s">
        <v>441</v>
      </c>
      <c r="Y150" s="165" t="s">
        <v>262</v>
      </c>
      <c r="Z150" s="140" t="s">
        <v>263</v>
      </c>
      <c r="AA150" s="165" t="s">
        <v>264</v>
      </c>
      <c r="AB150" s="165" t="s">
        <v>261</v>
      </c>
      <c r="AC150" s="141" t="s">
        <v>441</v>
      </c>
      <c r="AD150" s="165" t="s">
        <v>265</v>
      </c>
      <c r="AE150" s="142" t="s">
        <v>266</v>
      </c>
      <c r="AF150" s="165" t="s">
        <v>171</v>
      </c>
      <c r="AG150" s="47"/>
    </row>
    <row r="151" spans="1:33">
      <c r="A151" s="10"/>
      <c r="B151" s="46" t="s">
        <v>439</v>
      </c>
      <c r="C151" s="46" t="s">
        <v>439</v>
      </c>
      <c r="D151" s="46" t="s">
        <v>441</v>
      </c>
      <c r="E151" s="46" t="s">
        <v>73</v>
      </c>
      <c r="F151" s="46" t="s">
        <v>367</v>
      </c>
      <c r="G151" s="46" t="s">
        <v>169</v>
      </c>
      <c r="M151" s="4"/>
      <c r="N151" s="4"/>
      <c r="O151" s="4"/>
      <c r="R151" s="141" t="s">
        <v>440</v>
      </c>
      <c r="S151" s="141" t="s">
        <v>442</v>
      </c>
      <c r="T151" s="47"/>
      <c r="U151" s="140" t="s">
        <v>368</v>
      </c>
      <c r="V151" s="140"/>
      <c r="W151" s="47" t="s">
        <v>267</v>
      </c>
      <c r="X151" s="141" t="s">
        <v>442</v>
      </c>
      <c r="Y151" s="47"/>
      <c r="Z151" s="140"/>
      <c r="AA151" s="47"/>
      <c r="AB151" s="47" t="s">
        <v>268</v>
      </c>
      <c r="AC151" s="141" t="s">
        <v>442</v>
      </c>
      <c r="AD151" s="47"/>
      <c r="AE151" s="47"/>
      <c r="AF151" s="47"/>
      <c r="AG151" s="47"/>
    </row>
    <row r="152" spans="1:33">
      <c r="A152" s="91" t="str">
        <f t="shared" ref="A152:A158" si="12">+IF($E$1=1,M152,IF($E$1=2,N152,O152))</f>
        <v>MEUR</v>
      </c>
      <c r="B152" s="109" t="s">
        <v>440</v>
      </c>
      <c r="C152" s="109" t="s">
        <v>440</v>
      </c>
      <c r="D152" s="109" t="s">
        <v>442</v>
      </c>
      <c r="E152" s="109"/>
      <c r="F152" s="109" t="s">
        <v>368</v>
      </c>
      <c r="G152" s="108"/>
      <c r="H152" s="4"/>
      <c r="I152" s="4"/>
      <c r="J152" s="4"/>
      <c r="K152" s="4"/>
      <c r="L152" s="4"/>
      <c r="M152" s="2" t="s">
        <v>728</v>
      </c>
      <c r="N152" s="2" t="s">
        <v>728</v>
      </c>
      <c r="O152" s="2" t="s">
        <v>728</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606</v>
      </c>
      <c r="N153" s="2" t="s">
        <v>523</v>
      </c>
      <c r="O153" s="6" t="s">
        <v>159</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829</v>
      </c>
      <c r="N154" s="2" t="s">
        <v>199</v>
      </c>
      <c r="O154" s="6" t="s">
        <v>541</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369</v>
      </c>
      <c r="N155" s="2" t="s">
        <v>371</v>
      </c>
      <c r="O155" s="2" t="s">
        <v>370</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555</v>
      </c>
      <c r="N160" s="2" t="s">
        <v>556</v>
      </c>
      <c r="O160" s="2" t="s">
        <v>297</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372</v>
      </c>
      <c r="N161" s="2" t="s">
        <v>373</v>
      </c>
      <c r="O161" s="2" t="s">
        <v>375</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134</v>
      </c>
      <c r="N162" s="2" t="s">
        <v>374</v>
      </c>
      <c r="O162" s="2" t="s">
        <v>376</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616</v>
      </c>
      <c r="N163" s="2" t="s">
        <v>526</v>
      </c>
      <c r="O163" s="6" t="s">
        <v>617</v>
      </c>
    </row>
    <row r="166" spans="1:33">
      <c r="A166" s="10" t="str">
        <f>+IF($E$1=1,M166,IF($E$1=2,N166,O166))</f>
        <v>Liiketoimintasegmentit 1-6/2005</v>
      </c>
      <c r="M166" s="4" t="s">
        <v>704</v>
      </c>
      <c r="N166" s="4" t="s">
        <v>705</v>
      </c>
      <c r="O166" s="4" t="s">
        <v>219</v>
      </c>
      <c r="R166" s="141" t="s">
        <v>439</v>
      </c>
      <c r="S166" s="141" t="s">
        <v>441</v>
      </c>
      <c r="T166" s="141" t="s">
        <v>73</v>
      </c>
      <c r="U166" s="140" t="s">
        <v>367</v>
      </c>
      <c r="V166" s="141" t="s">
        <v>169</v>
      </c>
      <c r="W166" s="165" t="s">
        <v>261</v>
      </c>
      <c r="X166" s="141" t="s">
        <v>441</v>
      </c>
      <c r="Y166" s="165" t="s">
        <v>262</v>
      </c>
      <c r="Z166" s="140" t="s">
        <v>263</v>
      </c>
      <c r="AA166" s="165" t="s">
        <v>264</v>
      </c>
      <c r="AB166" s="165" t="s">
        <v>261</v>
      </c>
      <c r="AC166" s="141" t="s">
        <v>441</v>
      </c>
      <c r="AD166" s="165" t="s">
        <v>265</v>
      </c>
      <c r="AE166" s="142" t="s">
        <v>266</v>
      </c>
      <c r="AF166" s="165" t="s">
        <v>171</v>
      </c>
      <c r="AG166" s="47"/>
    </row>
    <row r="167" spans="1:33">
      <c r="A167" s="10"/>
      <c r="B167" s="46" t="s">
        <v>439</v>
      </c>
      <c r="C167" s="46" t="s">
        <v>439</v>
      </c>
      <c r="D167" s="46" t="s">
        <v>441</v>
      </c>
      <c r="E167" s="46" t="s">
        <v>73</v>
      </c>
      <c r="F167" s="46" t="s">
        <v>367</v>
      </c>
      <c r="G167" s="46" t="s">
        <v>169</v>
      </c>
      <c r="M167" s="4"/>
      <c r="N167" s="4"/>
      <c r="O167" s="4"/>
      <c r="R167" s="141" t="s">
        <v>440</v>
      </c>
      <c r="S167" s="141" t="s">
        <v>442</v>
      </c>
      <c r="T167" s="47"/>
      <c r="U167" s="140" t="s">
        <v>368</v>
      </c>
      <c r="V167" s="140"/>
      <c r="W167" s="47" t="s">
        <v>267</v>
      </c>
      <c r="X167" s="141" t="s">
        <v>442</v>
      </c>
      <c r="Y167" s="47"/>
      <c r="Z167" s="140"/>
      <c r="AA167" s="47"/>
      <c r="AB167" s="47" t="s">
        <v>268</v>
      </c>
      <c r="AC167" s="141" t="s">
        <v>442</v>
      </c>
      <c r="AD167" s="47"/>
      <c r="AE167" s="47"/>
      <c r="AF167" s="47"/>
      <c r="AG167" s="47"/>
    </row>
    <row r="168" spans="1:33">
      <c r="A168" s="91" t="str">
        <f t="shared" ref="A168:A174" si="13">+IF($E$1=1,M168,IF($E$1=2,N168,O168))</f>
        <v>MEUR</v>
      </c>
      <c r="B168" s="109" t="s">
        <v>440</v>
      </c>
      <c r="C168" s="109" t="s">
        <v>440</v>
      </c>
      <c r="D168" s="109" t="s">
        <v>442</v>
      </c>
      <c r="E168" s="109"/>
      <c r="F168" s="109" t="s">
        <v>368</v>
      </c>
      <c r="G168" s="108"/>
      <c r="H168" s="4"/>
      <c r="I168" s="4"/>
      <c r="J168" s="4"/>
      <c r="K168" s="4"/>
      <c r="L168" s="4"/>
      <c r="M168" s="2" t="s">
        <v>728</v>
      </c>
      <c r="N168" s="2" t="s">
        <v>728</v>
      </c>
      <c r="O168" s="2" t="s">
        <v>728</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606</v>
      </c>
      <c r="N169" s="2" t="s">
        <v>523</v>
      </c>
      <c r="O169" s="6" t="s">
        <v>159</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829</v>
      </c>
      <c r="N170" s="2" t="s">
        <v>199</v>
      </c>
      <c r="O170" s="6" t="s">
        <v>541</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369</v>
      </c>
      <c r="N171" s="2" t="s">
        <v>371</v>
      </c>
      <c r="O171" s="2" t="s">
        <v>370</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555</v>
      </c>
      <c r="N177" s="2" t="s">
        <v>556</v>
      </c>
      <c r="O177" s="2" t="s">
        <v>297</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372</v>
      </c>
      <c r="N178" s="2" t="s">
        <v>373</v>
      </c>
      <c r="O178" s="2" t="s">
        <v>375</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134</v>
      </c>
      <c r="N179" s="2" t="s">
        <v>374</v>
      </c>
      <c r="O179" s="2" t="s">
        <v>376</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616</v>
      </c>
      <c r="N180" s="2" t="s">
        <v>526</v>
      </c>
      <c r="O180" s="6" t="s">
        <v>617</v>
      </c>
    </row>
    <row r="181" spans="1:15">
      <c r="B181" s="36"/>
      <c r="C181" s="36"/>
      <c r="D181" s="36"/>
      <c r="E181" s="36"/>
      <c r="F181" s="36"/>
      <c r="G181" s="36"/>
    </row>
    <row r="183" spans="1:15">
      <c r="A183" s="10" t="str">
        <f>+IF($E$1=1,M183,IF($E$1=2,N183,O183))</f>
        <v>Maantieteelliset segmentit</v>
      </c>
      <c r="B183" s="46" t="s">
        <v>381</v>
      </c>
      <c r="C183" s="46" t="s">
        <v>381</v>
      </c>
      <c r="D183" s="46" t="s">
        <v>382</v>
      </c>
      <c r="E183" s="46" t="s">
        <v>383</v>
      </c>
      <c r="F183" s="46" t="s">
        <v>650</v>
      </c>
      <c r="G183" s="46" t="s">
        <v>169</v>
      </c>
      <c r="M183" s="6" t="s">
        <v>378</v>
      </c>
      <c r="N183" s="2" t="s">
        <v>379</v>
      </c>
      <c r="O183" t="s">
        <v>380</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651</v>
      </c>
      <c r="N185" s="2" t="s">
        <v>529</v>
      </c>
      <c r="O185" s="6" t="s">
        <v>652</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653</v>
      </c>
      <c r="N186" s="2" t="s">
        <v>530</v>
      </c>
      <c r="O186" s="6" t="s">
        <v>654</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444</v>
      </c>
      <c r="N189" s="38" t="s">
        <v>445</v>
      </c>
      <c r="O189" s="21" t="s">
        <v>446</v>
      </c>
    </row>
    <row r="190" spans="1:15">
      <c r="A190" s="107" t="str">
        <f>+IF($E$1=1,M190,IF($E$1=2,N190,O190))</f>
        <v>MEUR</v>
      </c>
      <c r="B190" s="111" t="s">
        <v>377</v>
      </c>
      <c r="C190" s="111" t="s">
        <v>377</v>
      </c>
      <c r="D190" s="111" t="s">
        <v>12</v>
      </c>
      <c r="E190" s="121">
        <v>2005</v>
      </c>
      <c r="F190" s="4"/>
      <c r="G190" s="4"/>
      <c r="H190" s="4"/>
      <c r="M190" s="2" t="s">
        <v>728</v>
      </c>
      <c r="N190" s="2" t="s">
        <v>728</v>
      </c>
      <c r="O190" s="2" t="s">
        <v>728</v>
      </c>
    </row>
    <row r="191" spans="1:15">
      <c r="A191" s="4" t="str">
        <f>+IF($E$1=1,M191,IF($E$1=2,N191,O191))</f>
        <v>Osakkeet ja yritysostot</v>
      </c>
      <c r="B191" s="8"/>
      <c r="C191" s="8"/>
      <c r="D191" s="8"/>
      <c r="E191" s="25"/>
      <c r="F191" s="4"/>
      <c r="G191" s="4"/>
      <c r="H191" s="4"/>
      <c r="M191" s="4" t="s">
        <v>447</v>
      </c>
      <c r="N191" s="47" t="s">
        <v>448</v>
      </c>
      <c r="O191" s="4" t="s">
        <v>449</v>
      </c>
    </row>
    <row r="192" spans="1:15">
      <c r="A192" s="4" t="str">
        <f>+IF($E$1=1,M192,IF($E$1=2,N192,O192))</f>
        <v xml:space="preserve">   Power-liiketoiminnat</v>
      </c>
      <c r="B192" s="5">
        <v>17.023</v>
      </c>
      <c r="C192" s="5">
        <v>17.023</v>
      </c>
      <c r="D192" s="5">
        <v>116.28700000000001</v>
      </c>
      <c r="E192" s="8">
        <v>152.16399999999999</v>
      </c>
      <c r="F192" s="4"/>
      <c r="G192" s="4"/>
      <c r="H192" s="4"/>
      <c r="M192" s="4" t="s">
        <v>136</v>
      </c>
      <c r="N192" t="s">
        <v>137</v>
      </c>
      <c r="O192" s="4" t="s">
        <v>138</v>
      </c>
    </row>
    <row r="193" spans="1:15">
      <c r="A193" s="27" t="str">
        <f>+IF($E$1=1,M193,IF($E$1=2,N193,O193))</f>
        <v xml:space="preserve">   Imatra Steel</v>
      </c>
      <c r="B193" s="55"/>
      <c r="C193" s="55"/>
      <c r="D193" s="55"/>
      <c r="E193" s="110"/>
      <c r="F193" s="4"/>
      <c r="G193" s="4"/>
      <c r="H193" s="4"/>
      <c r="M193" s="48" t="s">
        <v>450</v>
      </c>
      <c r="N193" s="48" t="s">
        <v>450</v>
      </c>
      <c r="O193" s="48" t="s">
        <v>450</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166</v>
      </c>
      <c r="N195" s="47" t="s">
        <v>167</v>
      </c>
      <c r="O195" s="4" t="s">
        <v>168</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136</v>
      </c>
      <c r="N196" t="s">
        <v>137</v>
      </c>
      <c r="O196" s="4" t="s">
        <v>138</v>
      </c>
    </row>
    <row r="197" spans="1:15">
      <c r="A197" s="27" t="str">
        <f>+IF($E$1=1,M197,IF($E$1=2,N197,O197))</f>
        <v xml:space="preserve">   Imatra Steel</v>
      </c>
      <c r="B197" s="55"/>
      <c r="C197" s="55"/>
      <c r="D197" s="55">
        <v>2.806</v>
      </c>
      <c r="E197" s="110">
        <v>3.391</v>
      </c>
      <c r="F197" s="4"/>
      <c r="G197" s="4"/>
      <c r="H197" s="4"/>
      <c r="M197" s="48" t="s">
        <v>450</v>
      </c>
      <c r="N197" s="48" t="s">
        <v>450</v>
      </c>
      <c r="O197" s="48" t="s">
        <v>450</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169</v>
      </c>
      <c r="N200" t="s">
        <v>170</v>
      </c>
      <c r="O200" s="4" t="s">
        <v>171</v>
      </c>
    </row>
    <row r="203" spans="1:15">
      <c r="A203" s="21" t="str">
        <f t="shared" ref="A203:A210" si="14">+IF($E$1=1,M203,IF($E$1=2,N203,O203))</f>
        <v>KOROLLINEN LAINAPÄÄOMA</v>
      </c>
      <c r="B203" s="5"/>
      <c r="C203" s="5"/>
      <c r="D203" s="5"/>
      <c r="E203" s="4"/>
      <c r="F203" s="4"/>
      <c r="G203" s="4"/>
      <c r="H203" s="4"/>
      <c r="M203" s="21" t="s">
        <v>172</v>
      </c>
      <c r="N203" s="38" t="s">
        <v>269</v>
      </c>
      <c r="O203" s="21" t="s">
        <v>173</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728</v>
      </c>
      <c r="N204" s="2" t="s">
        <v>728</v>
      </c>
      <c r="O204" s="2" t="s">
        <v>728</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443</v>
      </c>
    </row>
    <row r="206" spans="1:15">
      <c r="A206" s="4" t="str">
        <f t="shared" si="14"/>
        <v>Lyhytaikaiset velat</v>
      </c>
      <c r="B206" s="5">
        <v>352.78199999999998</v>
      </c>
      <c r="C206" s="5">
        <v>352.78199999999998</v>
      </c>
      <c r="D206" s="5">
        <v>164.02099999999999</v>
      </c>
      <c r="E206" s="5">
        <v>174.23699999999999</v>
      </c>
      <c r="F206" s="4"/>
      <c r="G206" s="4"/>
      <c r="H206" s="4"/>
      <c r="M206" s="4" t="s">
        <v>174</v>
      </c>
      <c r="N206" s="51" t="s">
        <v>175</v>
      </c>
      <c r="O206" s="4" t="s">
        <v>591</v>
      </c>
    </row>
    <row r="207" spans="1:15">
      <c r="A207" s="28" t="str">
        <f t="shared" si="14"/>
        <v>Vaihdettava pääomalaina</v>
      </c>
      <c r="B207" s="5"/>
      <c r="C207" s="5"/>
      <c r="D207" s="5"/>
      <c r="E207" s="22"/>
      <c r="F207" s="4"/>
      <c r="G207" s="4"/>
      <c r="H207" s="4"/>
      <c r="M207" s="28" t="s">
        <v>176</v>
      </c>
      <c r="N207" s="50" t="s">
        <v>165</v>
      </c>
      <c r="O207" s="28" t="s">
        <v>177</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88</v>
      </c>
      <c r="N208" t="s">
        <v>89</v>
      </c>
      <c r="O208" s="4" t="s">
        <v>90</v>
      </c>
    </row>
    <row r="209" spans="1:17">
      <c r="A209" s="27" t="str">
        <f t="shared" si="14"/>
        <v>Rahat ja pankkisaamiset</v>
      </c>
      <c r="B209" s="55">
        <f>-20.179-94.661</f>
        <v>-114.84</v>
      </c>
      <c r="C209" s="55">
        <f>-20.179-94.661</f>
        <v>-114.84</v>
      </c>
      <c r="D209" s="55">
        <v>-140.67099999999999</v>
      </c>
      <c r="E209" s="55">
        <f>-19.769-99.88</f>
        <v>-119.649</v>
      </c>
      <c r="F209" s="4"/>
      <c r="G209" s="4"/>
      <c r="H209" s="4"/>
      <c r="M209" s="48" t="s">
        <v>91</v>
      </c>
      <c r="N209" s="7" t="s">
        <v>92</v>
      </c>
      <c r="O209" s="48" t="s">
        <v>93</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94</v>
      </c>
      <c r="N210" t="s">
        <v>95</v>
      </c>
      <c r="O210" s="4" t="s">
        <v>94</v>
      </c>
    </row>
    <row r="213" spans="1:17">
      <c r="A213" s="119" t="str">
        <f>+IF($E$1=1,M213,IF($E$1=2,N213,O213))</f>
        <v>TUNNUSLUKUJA</v>
      </c>
      <c r="B213" s="5"/>
      <c r="C213" s="5"/>
      <c r="D213" s="5"/>
      <c r="E213" s="4"/>
      <c r="F213" s="4"/>
      <c r="G213" s="4"/>
      <c r="H213" s="4"/>
      <c r="M213" s="21" t="s">
        <v>96</v>
      </c>
      <c r="N213" s="38" t="s">
        <v>97</v>
      </c>
      <c r="O213" s="21" t="s">
        <v>98</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99</v>
      </c>
      <c r="N217" t="s">
        <v>100</v>
      </c>
      <c r="O217" s="4" t="s">
        <v>294</v>
      </c>
      <c r="P217" s="4"/>
    </row>
    <row r="218" spans="1:17">
      <c r="A218" s="25" t="str">
        <f>+IF($E$1=1,M218,IF($E$1=2,N218,O218))</f>
        <v>Omavaraisuusaste, %</v>
      </c>
      <c r="B218" s="5">
        <v>41.9</v>
      </c>
      <c r="C218" s="5">
        <v>41.9</v>
      </c>
      <c r="D218" s="5">
        <v>40.167000000000002</v>
      </c>
      <c r="E218" s="8">
        <v>46.6</v>
      </c>
      <c r="F218" s="4"/>
      <c r="G218" s="4"/>
      <c r="H218" s="4"/>
      <c r="I218" t="s">
        <v>584</v>
      </c>
      <c r="M218" s="25" t="s">
        <v>101</v>
      </c>
      <c r="N218" s="52" t="s">
        <v>102</v>
      </c>
      <c r="O218" s="25" t="s">
        <v>295</v>
      </c>
      <c r="P218" s="4"/>
    </row>
    <row r="219" spans="1:17">
      <c r="A219" s="34" t="str">
        <f>+IF($E$1=1,M219,IF($E$1=2,N219,O219))</f>
        <v>Nettovelkaantumisaste</v>
      </c>
      <c r="B219" s="85">
        <v>0.41</v>
      </c>
      <c r="C219" s="85">
        <v>0.41</v>
      </c>
      <c r="D219" s="85">
        <v>0.28000000000000003</v>
      </c>
      <c r="E219" s="89">
        <v>0.24</v>
      </c>
      <c r="F219" s="4"/>
      <c r="G219" s="4"/>
      <c r="H219" s="4"/>
      <c r="M219" s="25" t="s">
        <v>293</v>
      </c>
      <c r="N219" s="52" t="s">
        <v>393</v>
      </c>
      <c r="O219" s="25" t="s">
        <v>296</v>
      </c>
      <c r="P219" s="4"/>
    </row>
    <row r="222" spans="1:17">
      <c r="A222" s="119" t="str">
        <f t="shared" ref="A222:A227" si="17">+IF($E$1=1,M222,IF($E$1=2,N222,O222))</f>
        <v>HENKILÖSTÖ</v>
      </c>
      <c r="M222" s="21" t="s">
        <v>394</v>
      </c>
      <c r="N222" s="38" t="s">
        <v>395</v>
      </c>
      <c r="O222" s="21" t="s">
        <v>396</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397</v>
      </c>
      <c r="N223" t="s">
        <v>398</v>
      </c>
      <c r="O223" s="4" t="s">
        <v>399</v>
      </c>
      <c r="P223" s="4"/>
      <c r="Q223" s="4"/>
    </row>
    <row r="224" spans="1:17">
      <c r="A224" s="6" t="str">
        <f t="shared" si="17"/>
        <v>Power-liiketoiminnat</v>
      </c>
      <c r="B224" s="115">
        <v>12341</v>
      </c>
      <c r="C224" s="115">
        <v>12341</v>
      </c>
      <c r="D224" s="115">
        <v>10961</v>
      </c>
      <c r="E224" s="116">
        <v>11625</v>
      </c>
      <c r="F224" s="4"/>
      <c r="G224" s="4"/>
      <c r="H224" s="4"/>
      <c r="M224" s="4" t="s">
        <v>557</v>
      </c>
      <c r="N224" t="s">
        <v>139</v>
      </c>
      <c r="O224" s="4" t="s">
        <v>140</v>
      </c>
      <c r="P224" s="4"/>
      <c r="Q224" s="4"/>
    </row>
    <row r="225" spans="1:17">
      <c r="A225" s="28" t="str">
        <f t="shared" si="17"/>
        <v>Imatra Steel</v>
      </c>
      <c r="B225" s="143"/>
      <c r="C225" s="143"/>
      <c r="D225" s="143">
        <v>1270</v>
      </c>
      <c r="E225" s="144">
        <v>424</v>
      </c>
      <c r="F225" s="4"/>
      <c r="G225" s="4"/>
      <c r="H225" s="4"/>
      <c r="M225" s="48" t="s">
        <v>614</v>
      </c>
      <c r="N225" s="48" t="s">
        <v>614</v>
      </c>
      <c r="O225" s="48" t="s">
        <v>614</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169</v>
      </c>
      <c r="N226" s="2" t="s">
        <v>170</v>
      </c>
      <c r="O226" s="6" t="s">
        <v>171</v>
      </c>
      <c r="P226" s="4"/>
      <c r="Q226" s="4"/>
    </row>
    <row r="227" spans="1:17">
      <c r="A227" s="27" t="str">
        <f t="shared" si="17"/>
        <v>Henkilöstö kauden lopussa</v>
      </c>
      <c r="B227" s="117">
        <v>12605</v>
      </c>
      <c r="C227" s="117">
        <v>12605</v>
      </c>
      <c r="D227" s="117">
        <v>12322</v>
      </c>
      <c r="E227" s="118">
        <v>12008</v>
      </c>
      <c r="F227" s="4"/>
      <c r="G227" s="4"/>
      <c r="H227" s="4"/>
      <c r="M227" s="6" t="s">
        <v>400</v>
      </c>
      <c r="N227" s="53" t="s">
        <v>270</v>
      </c>
      <c r="O227" s="6" t="s">
        <v>401</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402</v>
      </c>
      <c r="N230" s="38" t="s">
        <v>690</v>
      </c>
      <c r="O230" s="21" t="s">
        <v>691</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728</v>
      </c>
      <c r="N231" s="2" t="s">
        <v>728</v>
      </c>
      <c r="O231" s="2" t="s">
        <v>728</v>
      </c>
      <c r="P231" s="4"/>
      <c r="Q231" s="4"/>
    </row>
    <row r="232" spans="1:17">
      <c r="A232" s="25" t="str">
        <f>+IF($E$1=1,M232,IF($E$1=2,N232,O232))</f>
        <v>Kiinteistökiinnitykset</v>
      </c>
      <c r="B232" s="8">
        <v>15.4</v>
      </c>
      <c r="C232" s="8">
        <v>15.4</v>
      </c>
      <c r="D232" s="8">
        <v>44.5</v>
      </c>
      <c r="E232" s="8">
        <v>15</v>
      </c>
      <c r="F232" s="25"/>
      <c r="G232" s="25"/>
      <c r="H232" s="4"/>
      <c r="M232" s="4" t="s">
        <v>37</v>
      </c>
      <c r="N232" t="s">
        <v>38</v>
      </c>
      <c r="O232" s="4" t="s">
        <v>103</v>
      </c>
      <c r="P232" s="4"/>
      <c r="Q232" s="4"/>
    </row>
    <row r="233" spans="1:17">
      <c r="A233" s="34" t="str">
        <f>+IF($E$1=1,M233,IF($E$1=2,N233,O233))</f>
        <v>Yrityskiinnitykset</v>
      </c>
      <c r="B233" s="106">
        <v>22.8</v>
      </c>
      <c r="C233" s="106">
        <v>22.8</v>
      </c>
      <c r="D233" s="106">
        <v>27.8</v>
      </c>
      <c r="E233" s="106">
        <v>23.1</v>
      </c>
      <c r="F233" s="25"/>
      <c r="G233" s="25"/>
      <c r="H233" s="4"/>
      <c r="M233" s="48" t="s">
        <v>104</v>
      </c>
      <c r="N233" s="54" t="s">
        <v>105</v>
      </c>
      <c r="O233" s="48" t="s">
        <v>106</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613</v>
      </c>
      <c r="N234" t="s">
        <v>666</v>
      </c>
      <c r="O234" s="4" t="s">
        <v>284</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285</v>
      </c>
      <c r="N236" t="s">
        <v>286</v>
      </c>
      <c r="O236" s="4" t="s">
        <v>287</v>
      </c>
      <c r="P236" s="4"/>
      <c r="Q236" s="4"/>
    </row>
    <row r="237" spans="1:17">
      <c r="A237" s="57" t="str">
        <f t="shared" si="18"/>
        <v xml:space="preserve">   Samaan konserniin kuuluvien yritysten puolesta</v>
      </c>
      <c r="B237" s="8">
        <v>298.8</v>
      </c>
      <c r="C237" s="8">
        <v>298.8</v>
      </c>
      <c r="D237" s="8">
        <v>228.4</v>
      </c>
      <c r="E237" s="8">
        <v>290</v>
      </c>
      <c r="F237" s="25"/>
      <c r="G237" s="25"/>
      <c r="H237" s="4"/>
      <c r="M237" s="4" t="s">
        <v>469</v>
      </c>
      <c r="N237" t="s">
        <v>56</v>
      </c>
      <c r="O237" s="4" t="s">
        <v>314</v>
      </c>
      <c r="P237" s="4"/>
      <c r="Q237" s="4"/>
    </row>
    <row r="238" spans="1:17">
      <c r="A238" s="57" t="str">
        <f t="shared" si="18"/>
        <v xml:space="preserve">   Osakkuusyhtiöiden puolesta</v>
      </c>
      <c r="B238" s="8"/>
      <c r="C238" s="8"/>
      <c r="D238" s="8"/>
      <c r="E238" s="25"/>
      <c r="F238" s="25"/>
      <c r="G238" s="25"/>
      <c r="H238" s="4"/>
      <c r="M238" s="4" t="s">
        <v>317</v>
      </c>
      <c r="N238" t="s">
        <v>316</v>
      </c>
      <c r="O238" s="4" t="s">
        <v>315</v>
      </c>
      <c r="P238" s="4"/>
      <c r="Q238" s="4"/>
    </row>
    <row r="239" spans="1:17">
      <c r="A239" s="58" t="str">
        <f t="shared" si="18"/>
        <v xml:space="preserve">   Muiden puolesta</v>
      </c>
      <c r="B239" s="11"/>
      <c r="C239" s="11"/>
      <c r="D239" s="11"/>
      <c r="E239" s="29"/>
      <c r="F239" s="25"/>
      <c r="G239" s="25"/>
      <c r="H239" s="4"/>
      <c r="M239" s="28" t="s">
        <v>318</v>
      </c>
      <c r="N239" s="50" t="s">
        <v>727</v>
      </c>
      <c r="O239" s="28" t="s">
        <v>726</v>
      </c>
      <c r="P239" s="4"/>
      <c r="Q239" s="4"/>
    </row>
    <row r="240" spans="1:17">
      <c r="A240" s="29" t="str">
        <f t="shared" si="18"/>
        <v xml:space="preserve">Leasingvuokrasopimusten mukaisten </v>
      </c>
      <c r="F240" s="25"/>
      <c r="G240" s="25"/>
      <c r="H240" s="4"/>
      <c r="M240" s="48" t="s">
        <v>319</v>
      </c>
      <c r="N240" s="54" t="s">
        <v>321</v>
      </c>
      <c r="O240" s="48" t="s">
        <v>323</v>
      </c>
      <c r="P240" s="4"/>
      <c r="Q240" s="4"/>
    </row>
    <row r="241" spans="1:17">
      <c r="A241" s="34" t="str">
        <f t="shared" si="18"/>
        <v>vuokrien nimellisarvot</v>
      </c>
      <c r="B241" s="106">
        <v>40</v>
      </c>
      <c r="C241" s="106">
        <v>40</v>
      </c>
      <c r="D241" s="106">
        <v>39</v>
      </c>
      <c r="E241" s="34">
        <v>37.4</v>
      </c>
      <c r="F241" s="25"/>
      <c r="G241" s="25"/>
      <c r="H241" s="4"/>
      <c r="M241" s="28" t="s">
        <v>320</v>
      </c>
      <c r="N241" s="50" t="s">
        <v>322</v>
      </c>
      <c r="O241" s="28" t="s">
        <v>324</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613</v>
      </c>
      <c r="N242" t="s">
        <v>666</v>
      </c>
      <c r="O242" s="4" t="s">
        <v>284</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203</v>
      </c>
      <c r="N245" s="38" t="s">
        <v>204</v>
      </c>
      <c r="O245" s="21" t="s">
        <v>205</v>
      </c>
      <c r="P245" s="4"/>
      <c r="Q245" s="4"/>
    </row>
    <row r="246" spans="1:17">
      <c r="A246" s="121" t="str">
        <f t="shared" si="19"/>
        <v>MEUR</v>
      </c>
      <c r="B246" s="127" t="s">
        <v>588</v>
      </c>
      <c r="C246" s="127" t="s">
        <v>588</v>
      </c>
      <c r="D246" s="104"/>
      <c r="E246" s="104" t="s">
        <v>589</v>
      </c>
      <c r="F246" s="25"/>
      <c r="G246" s="25"/>
      <c r="H246" s="4"/>
      <c r="M246" s="2" t="s">
        <v>728</v>
      </c>
      <c r="N246" s="2" t="s">
        <v>728</v>
      </c>
      <c r="O246" s="2" t="s">
        <v>728</v>
      </c>
      <c r="P246" s="4"/>
      <c r="Q246" s="4"/>
    </row>
    <row r="247" spans="1:17">
      <c r="A247" s="25" t="str">
        <f t="shared" si="19"/>
        <v>Korko-optiot, ostetut</v>
      </c>
      <c r="B247" s="59"/>
      <c r="C247" s="59"/>
      <c r="D247" s="8"/>
      <c r="E247" s="25"/>
      <c r="F247" s="25"/>
      <c r="G247" s="25"/>
      <c r="H247" s="4"/>
      <c r="M247" s="25" t="s">
        <v>206</v>
      </c>
      <c r="N247" t="s">
        <v>207</v>
      </c>
      <c r="O247" s="25" t="s">
        <v>208</v>
      </c>
      <c r="P247" s="4"/>
      <c r="Q247" s="4"/>
    </row>
    <row r="248" spans="1:17">
      <c r="A248" s="25" t="str">
        <f t="shared" si="19"/>
        <v>Korko-optiot, asetetut</v>
      </c>
      <c r="B248" s="59"/>
      <c r="C248" s="59"/>
      <c r="D248" s="8"/>
      <c r="E248" s="25"/>
      <c r="F248" s="25"/>
      <c r="G248" s="25"/>
      <c r="H248" s="4"/>
      <c r="M248" s="25" t="s">
        <v>209</v>
      </c>
      <c r="N248" t="s">
        <v>210</v>
      </c>
      <c r="O248" s="25" t="s">
        <v>211</v>
      </c>
      <c r="P248" s="4"/>
      <c r="Q248" s="4"/>
    </row>
    <row r="249" spans="1:17">
      <c r="A249" s="25" t="str">
        <f t="shared" si="19"/>
        <v>Koronvaihtosopimukset</v>
      </c>
      <c r="B249" s="8">
        <v>180</v>
      </c>
      <c r="C249" s="8">
        <v>180</v>
      </c>
      <c r="D249" s="8"/>
      <c r="E249" s="8"/>
      <c r="F249" s="25"/>
      <c r="G249" s="25"/>
      <c r="H249" s="4"/>
      <c r="M249" s="25" t="s">
        <v>212</v>
      </c>
      <c r="N249" t="s">
        <v>213</v>
      </c>
      <c r="O249" s="25" t="s">
        <v>214</v>
      </c>
      <c r="P249" s="4"/>
      <c r="Q249" s="4"/>
    </row>
    <row r="250" spans="1:17">
      <c r="A250" s="25" t="str">
        <f t="shared" si="19"/>
        <v>Korkofutuurit</v>
      </c>
      <c r="B250" s="8"/>
      <c r="C250" s="8"/>
      <c r="D250" s="8"/>
      <c r="E250" s="79"/>
      <c r="F250" s="25"/>
      <c r="G250" s="25"/>
      <c r="H250" s="4"/>
      <c r="M250" s="25" t="s">
        <v>215</v>
      </c>
      <c r="N250" t="s">
        <v>216</v>
      </c>
      <c r="O250" s="25" t="s">
        <v>534</v>
      </c>
      <c r="P250" s="4"/>
      <c r="Q250" s="4"/>
    </row>
    <row r="251" spans="1:17">
      <c r="A251" s="25" t="str">
        <f t="shared" si="19"/>
        <v>Valuuttatermiinit</v>
      </c>
      <c r="B251" s="81">
        <v>1282.5999999999999</v>
      </c>
      <c r="C251" s="81">
        <v>1282.5999999999999</v>
      </c>
      <c r="D251" s="8"/>
      <c r="E251" s="8">
        <v>242.9</v>
      </c>
      <c r="F251" s="25"/>
      <c r="G251" s="25"/>
      <c r="H251" s="4"/>
      <c r="M251" s="25" t="s">
        <v>815</v>
      </c>
      <c r="N251" t="s">
        <v>595</v>
      </c>
      <c r="O251" s="25" t="s">
        <v>816</v>
      </c>
      <c r="P251" s="4"/>
      <c r="Q251" s="4"/>
    </row>
    <row r="252" spans="1:17">
      <c r="A252" s="25" t="str">
        <f t="shared" si="19"/>
        <v>Valuuttaoptiot, osteutut</v>
      </c>
      <c r="B252" s="8">
        <v>40.700000000000003</v>
      </c>
      <c r="C252" s="8">
        <v>40.700000000000003</v>
      </c>
      <c r="D252" s="8"/>
      <c r="E252" s="79"/>
      <c r="F252" s="25"/>
      <c r="G252" s="25"/>
      <c r="H252" s="4"/>
      <c r="M252" s="25" t="s">
        <v>817</v>
      </c>
      <c r="N252" t="s">
        <v>830</v>
      </c>
      <c r="O252" s="25" t="s">
        <v>831</v>
      </c>
      <c r="P252" s="4"/>
      <c r="Q252" s="4"/>
    </row>
    <row r="253" spans="1:17">
      <c r="A253" s="34" t="str">
        <f t="shared" si="19"/>
        <v>Valuuttaoptiot, asetetut</v>
      </c>
      <c r="B253" s="110">
        <v>41.7</v>
      </c>
      <c r="C253" s="110">
        <v>41.7</v>
      </c>
      <c r="D253" s="106"/>
      <c r="E253" s="34"/>
      <c r="F253" s="25"/>
      <c r="G253" s="25"/>
      <c r="H253" s="4"/>
      <c r="M253" s="25" t="s">
        <v>832</v>
      </c>
      <c r="N253" t="s">
        <v>586</v>
      </c>
      <c r="O253" s="25" t="s">
        <v>587</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325</v>
      </c>
      <c r="N256" t="s">
        <v>326</v>
      </c>
      <c r="O256" s="25" t="s">
        <v>327</v>
      </c>
    </row>
    <row r="257" spans="1:15">
      <c r="A257" s="121" t="str">
        <f>+IF($E$1=1,M257,IF($E$1=2,N257,O257))</f>
        <v>MEUR</v>
      </c>
      <c r="B257" s="109" t="s">
        <v>377</v>
      </c>
      <c r="C257" s="109" t="s">
        <v>377</v>
      </c>
      <c r="D257" s="128" t="s">
        <v>12</v>
      </c>
      <c r="E257" s="109" t="s">
        <v>655</v>
      </c>
      <c r="F257" s="109" t="s">
        <v>656</v>
      </c>
      <c r="G257" s="109" t="s">
        <v>657</v>
      </c>
      <c r="H257" s="108">
        <v>2005</v>
      </c>
      <c r="M257" s="2" t="s">
        <v>728</v>
      </c>
      <c r="N257" s="2" t="s">
        <v>728</v>
      </c>
      <c r="O257" s="2" t="s">
        <v>728</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606</v>
      </c>
      <c r="N258" s="65" t="s">
        <v>523</v>
      </c>
      <c r="O258" s="65" t="s">
        <v>159</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136</v>
      </c>
      <c r="N259" t="s">
        <v>137</v>
      </c>
      <c r="O259" s="4" t="s">
        <v>138</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450</v>
      </c>
      <c r="N260" s="65" t="s">
        <v>450</v>
      </c>
      <c r="O260" s="65" t="s">
        <v>450</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829</v>
      </c>
      <c r="N262" s="2" t="s">
        <v>199</v>
      </c>
      <c r="O262" s="6" t="s">
        <v>541</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136</v>
      </c>
      <c r="N263" t="s">
        <v>137</v>
      </c>
      <c r="O263" s="4" t="s">
        <v>138</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450</v>
      </c>
      <c r="N264" s="65" t="s">
        <v>450</v>
      </c>
      <c r="O264" s="65" t="s">
        <v>450</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608</v>
      </c>
      <c r="N266" s="2" t="s">
        <v>195</v>
      </c>
      <c r="O266" s="6" t="s">
        <v>161</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70</v>
      </c>
      <c r="N271" s="47" t="s">
        <v>69</v>
      </c>
      <c r="O271" s="4" t="s">
        <v>71</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450</v>
      </c>
      <c r="N272" s="65" t="s">
        <v>450</v>
      </c>
      <c r="O272" s="65" t="s">
        <v>450</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156</v>
      </c>
      <c r="B291" s="46" t="s">
        <v>45</v>
      </c>
      <c r="C291" s="46" t="s">
        <v>45</v>
      </c>
      <c r="D291" s="46" t="s">
        <v>44</v>
      </c>
      <c r="E291" s="46" t="s">
        <v>43</v>
      </c>
      <c r="F291" s="46" t="s">
        <v>46</v>
      </c>
      <c r="G291" s="46">
        <v>2005</v>
      </c>
      <c r="H291" s="46" t="s">
        <v>42</v>
      </c>
    </row>
    <row r="292" spans="1:13">
      <c r="A292" t="s">
        <v>157</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179</v>
      </c>
      <c r="B293">
        <v>29.276</v>
      </c>
      <c r="C293">
        <v>29.276</v>
      </c>
      <c r="D293">
        <v>43.587000000000003</v>
      </c>
      <c r="E293">
        <v>43.552</v>
      </c>
      <c r="F293">
        <v>86.091999999999999</v>
      </c>
      <c r="G293">
        <f>SUM(C293:F293)</f>
        <v>202.50700000000001</v>
      </c>
      <c r="H293">
        <v>35.21</v>
      </c>
    </row>
    <row r="294" spans="1:13">
      <c r="A294" t="s">
        <v>180</v>
      </c>
      <c r="B294">
        <v>17.082999999999998</v>
      </c>
      <c r="C294">
        <v>17.082999999999998</v>
      </c>
      <c r="D294">
        <f>6.29-1.465</f>
        <v>4.8250000000000002</v>
      </c>
      <c r="E294">
        <v>-9.4E-2</v>
      </c>
      <c r="G294">
        <f>SUM(C294:F294)</f>
        <v>21.813999999999997</v>
      </c>
    </row>
    <row r="295" spans="1:13">
      <c r="A295" t="s">
        <v>41</v>
      </c>
    </row>
    <row r="297" spans="1:13">
      <c r="A297" t="s">
        <v>47</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179</v>
      </c>
      <c r="B298">
        <v>0.36199999999999999</v>
      </c>
      <c r="C298">
        <v>0.36199999999999999</v>
      </c>
      <c r="D298">
        <v>0.13600000000000001</v>
      </c>
      <c r="E298">
        <v>-6.0999999999999999E-2</v>
      </c>
      <c r="F298">
        <v>5.8000000000000003E-2</v>
      </c>
      <c r="G298">
        <f>SUM(C298:F298)</f>
        <v>0.495</v>
      </c>
      <c r="H298">
        <f>6.657-H300</f>
        <v>-1.2999999999999901E-2</v>
      </c>
    </row>
    <row r="299" spans="1:13">
      <c r="A299" t="s">
        <v>180</v>
      </c>
      <c r="G299">
        <f>SUM(C299:F299)</f>
        <v>0</v>
      </c>
    </row>
    <row r="300" spans="1:13">
      <c r="A300" t="s">
        <v>41</v>
      </c>
      <c r="D300">
        <v>6.65</v>
      </c>
      <c r="E300">
        <v>2.9340000000000002</v>
      </c>
      <c r="F300">
        <v>0.83099999999999996</v>
      </c>
      <c r="G300">
        <f>SUM(C300:F300)</f>
        <v>10.414999999999999</v>
      </c>
      <c r="H300">
        <v>6.67</v>
      </c>
    </row>
    <row r="302" spans="1:13">
      <c r="A302" t="s">
        <v>48</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179</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180</v>
      </c>
      <c r="B304">
        <v>2E-3</v>
      </c>
      <c r="C304">
        <v>2E-3</v>
      </c>
      <c r="D304">
        <v>2.7E-2</v>
      </c>
      <c r="G304">
        <f>SUM(C304:F304)</f>
        <v>2.8999999999999998E-2</v>
      </c>
      <c r="I304" s="152"/>
      <c r="J304" s="152"/>
      <c r="K304" s="152"/>
      <c r="L304" s="152"/>
      <c r="M304" s="152"/>
    </row>
    <row r="305" spans="1:13">
      <c r="A305" t="s">
        <v>41</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49</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179</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180</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41</v>
      </c>
      <c r="D310">
        <v>0.157</v>
      </c>
      <c r="E310">
        <v>0.27200000000000002</v>
      </c>
      <c r="F310">
        <v>0.27300000000000002</v>
      </c>
      <c r="G310">
        <f>SUM(C310:F310)</f>
        <v>0.70200000000000007</v>
      </c>
      <c r="H310">
        <v>0.26700000000000002</v>
      </c>
    </row>
    <row r="312" spans="1:13">
      <c r="A312" t="s">
        <v>50</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179</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180</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41</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515</v>
      </c>
    </row>
    <row r="327" spans="1:5">
      <c r="A327" t="s">
        <v>593</v>
      </c>
    </row>
    <row r="328" spans="1:5">
      <c r="A328" t="s">
        <v>516</v>
      </c>
    </row>
    <row r="329" spans="1:5">
      <c r="A329" t="s">
        <v>592</v>
      </c>
    </row>
    <row r="330" spans="1:5">
      <c r="A330" t="s">
        <v>837</v>
      </c>
    </row>
    <row r="332" spans="1:5">
      <c r="A332" t="s">
        <v>51</v>
      </c>
      <c r="B332" t="s">
        <v>377</v>
      </c>
      <c r="C332" t="s">
        <v>377</v>
      </c>
      <c r="D332" t="s">
        <v>12</v>
      </c>
      <c r="E332">
        <v>2005</v>
      </c>
    </row>
    <row r="334" spans="1:5">
      <c r="A334" t="s">
        <v>52</v>
      </c>
      <c r="B334">
        <v>591.9</v>
      </c>
      <c r="C334">
        <v>591.9</v>
      </c>
      <c r="D334">
        <v>483.8</v>
      </c>
      <c r="E334">
        <v>2520.3000000000002</v>
      </c>
    </row>
    <row r="335" spans="1:5">
      <c r="A335" t="s">
        <v>829</v>
      </c>
      <c r="B335">
        <v>35.9</v>
      </c>
      <c r="C335">
        <v>35.9</v>
      </c>
      <c r="D335">
        <v>29.3</v>
      </c>
      <c r="E335">
        <v>202.5</v>
      </c>
    </row>
    <row r="336" spans="1:5">
      <c r="A336" t="s">
        <v>615</v>
      </c>
      <c r="B336" s="148">
        <f>+B271</f>
        <v>39.997000000000007</v>
      </c>
      <c r="C336" s="148">
        <f>+C271</f>
        <v>39.997000000000007</v>
      </c>
      <c r="D336" s="36">
        <f>+D271</f>
        <v>25.651</v>
      </c>
      <c r="E336" s="36">
        <f>+H271</f>
        <v>190.96899999999997</v>
      </c>
    </row>
    <row r="338" spans="1:8">
      <c r="A338" t="s">
        <v>542</v>
      </c>
      <c r="B338">
        <v>0.55000000000000004</v>
      </c>
      <c r="C338">
        <v>0.55000000000000004</v>
      </c>
      <c r="D338">
        <v>0.33</v>
      </c>
      <c r="E338" s="65">
        <v>1.8</v>
      </c>
    </row>
    <row r="339" spans="1:8">
      <c r="A339" t="s">
        <v>838</v>
      </c>
      <c r="B339">
        <v>435.5</v>
      </c>
      <c r="C339">
        <v>435.5</v>
      </c>
      <c r="D339">
        <v>270.7</v>
      </c>
      <c r="E339">
        <v>255.9</v>
      </c>
    </row>
    <row r="340" spans="1:8">
      <c r="A340" t="s">
        <v>839</v>
      </c>
      <c r="B340">
        <v>39.6</v>
      </c>
      <c r="C340">
        <v>39.6</v>
      </c>
      <c r="D340">
        <v>132.30000000000001</v>
      </c>
      <c r="E340">
        <v>231.1</v>
      </c>
    </row>
    <row r="346" spans="1:8">
      <c r="A346" s="38" t="s">
        <v>514</v>
      </c>
    </row>
    <row r="348" spans="1:8">
      <c r="A348" s="26"/>
    </row>
    <row r="349" spans="1:8">
      <c r="A349" s="121" t="s">
        <v>325</v>
      </c>
      <c r="B349" s="109"/>
      <c r="C349" s="109"/>
      <c r="D349" s="128"/>
      <c r="E349" s="109"/>
      <c r="F349" s="109"/>
      <c r="G349" s="109"/>
      <c r="H349" s="108"/>
    </row>
    <row r="350" spans="1:8">
      <c r="A350" s="25" t="s">
        <v>667</v>
      </c>
      <c r="B350" s="36" t="s">
        <v>377</v>
      </c>
      <c r="C350" s="36" t="s">
        <v>377</v>
      </c>
      <c r="D350" s="36" t="s">
        <v>12</v>
      </c>
      <c r="E350" s="36" t="s">
        <v>655</v>
      </c>
      <c r="F350" s="36" t="s">
        <v>656</v>
      </c>
      <c r="G350" s="36" t="s">
        <v>657</v>
      </c>
      <c r="H350" s="149">
        <v>2005</v>
      </c>
    </row>
    <row r="351" spans="1:8">
      <c r="A351" s="25" t="s">
        <v>606</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136</v>
      </c>
      <c r="B352" s="36">
        <v>591.90800000000002</v>
      </c>
      <c r="C352" s="36">
        <v>591.90800000000002</v>
      </c>
      <c r="D352" s="36">
        <v>483.74200000000002</v>
      </c>
      <c r="E352" s="36">
        <v>655.23699999999997</v>
      </c>
      <c r="F352" s="36">
        <v>607.84699999999998</v>
      </c>
      <c r="G352" s="36">
        <v>773.50400000000002</v>
      </c>
      <c r="H352" s="36">
        <v>2520.33</v>
      </c>
    </row>
    <row r="353" spans="1:8">
      <c r="A353" s="25" t="s">
        <v>450</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829</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136</v>
      </c>
      <c r="B356" s="36">
        <v>35.920000000000059</v>
      </c>
      <c r="C356" s="36">
        <v>35.920000000000059</v>
      </c>
      <c r="D356" s="36">
        <v>29.276</v>
      </c>
      <c r="E356" s="36">
        <v>43.587000000000003</v>
      </c>
      <c r="F356" s="36">
        <v>43.457999999999998</v>
      </c>
      <c r="G356" s="36">
        <v>86.091999999999999</v>
      </c>
      <c r="H356" s="36">
        <v>202.50700000000001</v>
      </c>
    </row>
    <row r="357" spans="1:8">
      <c r="A357" s="25" t="s">
        <v>450</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608</v>
      </c>
      <c r="B359" s="36">
        <v>-2.58</v>
      </c>
      <c r="C359" s="36">
        <v>-2.58</v>
      </c>
      <c r="D359" s="36">
        <v>-4.5430000000000001</v>
      </c>
      <c r="E359" s="36">
        <v>-4.9870000000000001</v>
      </c>
      <c r="F359" s="36">
        <v>-9.9429999999999996</v>
      </c>
      <c r="G359" s="36">
        <v>-4.0259999999999998</v>
      </c>
      <c r="H359" s="36">
        <v>-23.498999999999999</v>
      </c>
    </row>
    <row r="360" spans="1:8">
      <c r="A360" s="25" t="s">
        <v>72</v>
      </c>
      <c r="B360" s="36"/>
      <c r="C360" s="36"/>
      <c r="D360" s="36"/>
      <c r="E360" s="36"/>
      <c r="F360" s="36">
        <v>0.54300000000000004</v>
      </c>
      <c r="G360" s="36"/>
      <c r="H360" s="36">
        <v>0.54300000000000004</v>
      </c>
    </row>
    <row r="361" spans="1:8">
      <c r="A361" s="25" t="s">
        <v>750</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615</v>
      </c>
      <c r="B363" s="36">
        <v>39.997000000000057</v>
      </c>
      <c r="C363" s="36">
        <v>39.997000000000057</v>
      </c>
      <c r="D363" s="36">
        <v>42.177999999999997</v>
      </c>
      <c r="E363" s="36">
        <v>50.211000000000006</v>
      </c>
      <c r="F363" s="36">
        <v>36.930999999999997</v>
      </c>
      <c r="G363" s="36">
        <v>82.954999999999998</v>
      </c>
      <c r="H363" s="36">
        <v>212.27500000000001</v>
      </c>
    </row>
    <row r="364" spans="1:8">
      <c r="A364" s="25" t="s">
        <v>70</v>
      </c>
      <c r="B364" s="36">
        <v>39.997000000000007</v>
      </c>
      <c r="C364" s="36">
        <v>39.997000000000007</v>
      </c>
      <c r="D364" s="36">
        <v>25.651</v>
      </c>
      <c r="E364" s="36">
        <v>45.255000000000003</v>
      </c>
      <c r="F364" s="36">
        <v>37.024999999999999</v>
      </c>
      <c r="G364" s="36">
        <v>82.954999999999998</v>
      </c>
      <c r="H364" s="36">
        <v>190.886</v>
      </c>
    </row>
    <row r="365" spans="1:8">
      <c r="A365" t="s">
        <v>450</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337</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O12" sqref="O12"/>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Q226"/>
  <sheetViews>
    <sheetView zoomScaleNormal="100" workbookViewId="0">
      <selection sqref="A1:E1"/>
    </sheetView>
  </sheetViews>
  <sheetFormatPr defaultColWidth="7.6640625" defaultRowHeight="12.75"/>
  <cols>
    <col min="1" max="1" width="76.6640625" style="215" customWidth="1"/>
    <col min="2" max="3" width="18.33203125" style="216" customWidth="1"/>
    <col min="4" max="4" width="8.33203125" style="216" customWidth="1"/>
    <col min="5" max="5" width="8.33203125" style="439" customWidth="1"/>
    <col min="6" max="17" width="3.6640625" style="205" customWidth="1"/>
    <col min="18" max="16384" width="7.6640625" style="240"/>
  </cols>
  <sheetData>
    <row r="1" spans="1:17" ht="15.75" customHeight="1">
      <c r="A1" s="1095" t="s">
        <v>982</v>
      </c>
      <c r="B1" s="1095"/>
      <c r="C1" s="1095"/>
      <c r="D1" s="1095"/>
      <c r="E1" s="1095"/>
    </row>
    <row r="2" spans="1:17" ht="11.25" customHeight="1">
      <c r="A2" s="276"/>
      <c r="B2" s="542"/>
      <c r="C2" s="526"/>
      <c r="D2" s="866"/>
      <c r="E2" s="977"/>
    </row>
    <row r="3" spans="1:17" s="1025" customFormat="1" ht="11.25" customHeight="1">
      <c r="A3" s="449" t="s">
        <v>728</v>
      </c>
      <c r="B3" s="721" t="s">
        <v>1292</v>
      </c>
      <c r="C3" s="282" t="s">
        <v>1203</v>
      </c>
      <c r="D3" s="1126" t="s">
        <v>879</v>
      </c>
      <c r="E3" s="1126"/>
      <c r="F3" s="205"/>
      <c r="G3" s="205"/>
      <c r="H3" s="205"/>
      <c r="I3" s="205"/>
      <c r="J3" s="205"/>
      <c r="K3" s="205"/>
      <c r="L3" s="205"/>
      <c r="M3" s="205"/>
      <c r="N3" s="205"/>
      <c r="O3" s="205"/>
      <c r="P3" s="205"/>
      <c r="Q3" s="205"/>
    </row>
    <row r="4" spans="1:17" s="1025" customFormat="1" ht="11.25">
      <c r="A4" s="544" t="s">
        <v>19</v>
      </c>
      <c r="B4" s="722"/>
      <c r="C4" s="545"/>
      <c r="D4" s="545"/>
      <c r="E4" s="546"/>
      <c r="F4" s="205"/>
      <c r="G4" s="205"/>
      <c r="H4" s="205"/>
      <c r="I4" s="205"/>
      <c r="J4" s="205"/>
      <c r="K4" s="205"/>
      <c r="L4" s="205"/>
      <c r="M4" s="205"/>
      <c r="N4" s="205"/>
      <c r="O4" s="205"/>
      <c r="P4" s="205"/>
      <c r="Q4" s="205"/>
    </row>
    <row r="5" spans="1:17" s="1025" customFormat="1" ht="11.25">
      <c r="A5" s="479" t="s">
        <v>877</v>
      </c>
      <c r="B5" s="723">
        <v>1112</v>
      </c>
      <c r="C5" s="480">
        <v>1103</v>
      </c>
      <c r="D5" s="548"/>
      <c r="E5" s="873">
        <v>13</v>
      </c>
      <c r="F5" s="205"/>
      <c r="G5" s="205"/>
      <c r="H5" s="205"/>
      <c r="I5" s="205"/>
      <c r="J5" s="205"/>
      <c r="K5" s="205"/>
      <c r="L5" s="205"/>
      <c r="M5" s="205"/>
      <c r="N5" s="205"/>
      <c r="O5" s="205"/>
      <c r="P5" s="205"/>
      <c r="Q5" s="205"/>
    </row>
    <row r="6" spans="1:17" s="1025" customFormat="1" ht="11.25">
      <c r="A6" s="469" t="s">
        <v>544</v>
      </c>
      <c r="B6" s="701">
        <v>322</v>
      </c>
      <c r="C6" s="456">
        <v>361</v>
      </c>
      <c r="D6" s="548"/>
      <c r="E6" s="873">
        <v>13</v>
      </c>
      <c r="F6" s="205"/>
      <c r="G6" s="205"/>
      <c r="H6" s="205"/>
      <c r="I6" s="205"/>
      <c r="J6" s="205"/>
      <c r="K6" s="205"/>
      <c r="L6" s="205"/>
      <c r="M6" s="205"/>
      <c r="N6" s="205"/>
      <c r="O6" s="205"/>
      <c r="P6" s="205"/>
      <c r="Q6" s="205"/>
    </row>
    <row r="7" spans="1:17" s="1025" customFormat="1" ht="11.25">
      <c r="A7" s="469" t="s">
        <v>187</v>
      </c>
      <c r="B7" s="712">
        <v>394</v>
      </c>
      <c r="C7" s="456">
        <v>418</v>
      </c>
      <c r="D7" s="548"/>
      <c r="E7" s="873">
        <v>14</v>
      </c>
      <c r="F7" s="205"/>
      <c r="G7" s="205"/>
      <c r="H7" s="205"/>
      <c r="I7" s="205"/>
      <c r="J7" s="277"/>
      <c r="K7" s="205"/>
      <c r="L7" s="205"/>
      <c r="M7" s="205"/>
      <c r="N7" s="205"/>
      <c r="O7" s="205"/>
      <c r="P7" s="205"/>
      <c r="Q7" s="205"/>
    </row>
    <row r="8" spans="1:17" s="1025" customFormat="1" ht="11.25">
      <c r="A8" s="479" t="s">
        <v>353</v>
      </c>
      <c r="B8" s="723">
        <v>12</v>
      </c>
      <c r="C8" s="454">
        <v>13</v>
      </c>
      <c r="D8" s="548"/>
      <c r="E8" s="873">
        <v>14</v>
      </c>
      <c r="F8" s="205"/>
      <c r="G8" s="205"/>
      <c r="H8" s="205"/>
      <c r="I8" s="205"/>
      <c r="J8" s="205"/>
      <c r="K8" s="205"/>
      <c r="L8" s="205"/>
      <c r="M8" s="205"/>
      <c r="N8" s="205"/>
      <c r="O8" s="205"/>
      <c r="P8" s="205"/>
      <c r="Q8" s="205"/>
    </row>
    <row r="9" spans="1:17" s="1025" customFormat="1" ht="11.25">
      <c r="A9" s="515" t="s">
        <v>34</v>
      </c>
      <c r="B9" s="723">
        <v>84</v>
      </c>
      <c r="C9" s="456">
        <v>89</v>
      </c>
      <c r="D9" s="548"/>
      <c r="E9" s="873">
        <v>15</v>
      </c>
      <c r="F9" s="205"/>
      <c r="G9" s="205"/>
      <c r="H9" s="205"/>
      <c r="I9" s="205"/>
      <c r="J9" s="205"/>
      <c r="K9" s="205"/>
      <c r="L9" s="205"/>
      <c r="M9" s="205"/>
      <c r="N9" s="205"/>
      <c r="O9" s="205"/>
      <c r="P9" s="205"/>
      <c r="Q9" s="205"/>
    </row>
    <row r="10" spans="1:17" s="1025" customFormat="1" ht="11.25">
      <c r="A10" s="469" t="s">
        <v>926</v>
      </c>
      <c r="B10" s="723">
        <v>15</v>
      </c>
      <c r="C10" s="548">
        <v>15</v>
      </c>
      <c r="D10" s="1062">
        <v>16</v>
      </c>
      <c r="E10" s="873">
        <v>18</v>
      </c>
      <c r="F10" s="205"/>
      <c r="G10" s="205"/>
      <c r="H10" s="205"/>
      <c r="I10" s="205"/>
      <c r="J10" s="205"/>
      <c r="K10" s="205"/>
      <c r="L10" s="205"/>
      <c r="M10" s="205"/>
      <c r="N10" s="205"/>
      <c r="O10" s="205"/>
      <c r="P10" s="205"/>
      <c r="Q10" s="205"/>
    </row>
    <row r="11" spans="1:17" s="1025" customFormat="1" ht="12" customHeight="1">
      <c r="A11" s="469" t="s">
        <v>354</v>
      </c>
      <c r="B11" s="701">
        <v>6</v>
      </c>
      <c r="C11" s="480">
        <v>17</v>
      </c>
      <c r="D11" s="548"/>
      <c r="E11" s="873">
        <v>18</v>
      </c>
      <c r="F11" s="205"/>
      <c r="G11" s="205"/>
      <c r="H11" s="205"/>
      <c r="I11" s="205"/>
      <c r="J11" s="205"/>
      <c r="K11" s="205"/>
      <c r="L11" s="205"/>
      <c r="M11" s="205"/>
      <c r="N11" s="205"/>
      <c r="O11" s="205"/>
      <c r="P11" s="205"/>
      <c r="Q11" s="205"/>
    </row>
    <row r="12" spans="1:17" s="1025" customFormat="1" ht="12" customHeight="1">
      <c r="A12" s="816" t="s">
        <v>535</v>
      </c>
      <c r="B12" s="701">
        <v>141</v>
      </c>
      <c r="C12" s="456">
        <v>157</v>
      </c>
      <c r="D12" s="548"/>
      <c r="E12" s="873">
        <v>21</v>
      </c>
      <c r="F12" s="205"/>
      <c r="G12" s="205"/>
      <c r="H12" s="205"/>
      <c r="I12" s="205"/>
      <c r="J12" s="205"/>
      <c r="K12" s="205"/>
      <c r="L12" s="205"/>
      <c r="M12" s="205"/>
      <c r="N12" s="205"/>
      <c r="O12" s="205"/>
      <c r="P12" s="205"/>
      <c r="Q12" s="205"/>
    </row>
    <row r="13" spans="1:17" s="1025" customFormat="1" ht="12" customHeight="1">
      <c r="A13" s="815" t="s">
        <v>355</v>
      </c>
      <c r="B13" s="701">
        <v>13</v>
      </c>
      <c r="C13" s="456">
        <v>14</v>
      </c>
      <c r="D13" s="548"/>
      <c r="E13" s="873">
        <v>18</v>
      </c>
      <c r="F13" s="205"/>
      <c r="G13" s="205"/>
      <c r="H13" s="205"/>
      <c r="I13" s="205"/>
      <c r="J13" s="205"/>
      <c r="K13" s="205"/>
      <c r="L13" s="205"/>
      <c r="M13" s="205"/>
      <c r="N13" s="205"/>
      <c r="O13" s="205"/>
      <c r="P13" s="205"/>
      <c r="Q13" s="205"/>
    </row>
    <row r="14" spans="1:17" s="1025" customFormat="1" ht="12" customHeight="1">
      <c r="A14" s="562" t="s">
        <v>546</v>
      </c>
      <c r="B14" s="713">
        <v>18</v>
      </c>
      <c r="C14" s="518">
        <v>28</v>
      </c>
      <c r="D14" s="523"/>
      <c r="E14" s="1066">
        <v>19</v>
      </c>
      <c r="F14" s="205"/>
      <c r="G14" s="205"/>
      <c r="H14" s="205"/>
      <c r="I14" s="205"/>
      <c r="J14" s="205"/>
      <c r="K14" s="205"/>
      <c r="L14" s="205"/>
      <c r="M14" s="205"/>
      <c r="N14" s="205"/>
      <c r="O14" s="205"/>
      <c r="P14" s="205"/>
      <c r="Q14" s="205"/>
    </row>
    <row r="15" spans="1:17" s="1025" customFormat="1" ht="11.25" customHeight="1">
      <c r="A15" s="549" t="s">
        <v>1125</v>
      </c>
      <c r="B15" s="714">
        <v>2116</v>
      </c>
      <c r="C15" s="454">
        <v>2215</v>
      </c>
      <c r="D15" s="548"/>
      <c r="E15" s="547"/>
      <c r="F15" s="205"/>
      <c r="G15" s="205"/>
      <c r="H15" s="205"/>
      <c r="I15" s="205"/>
      <c r="J15" s="205"/>
      <c r="K15" s="205"/>
      <c r="L15" s="205"/>
      <c r="M15" s="205"/>
      <c r="N15" s="205"/>
      <c r="O15" s="205"/>
      <c r="P15" s="205"/>
      <c r="Q15" s="205"/>
    </row>
    <row r="16" spans="1:17" s="1025" customFormat="1" ht="11.25" customHeight="1">
      <c r="A16" s="550"/>
      <c r="B16" s="724"/>
      <c r="C16" s="551"/>
      <c r="D16" s="545"/>
      <c r="E16" s="547"/>
      <c r="F16" s="205"/>
      <c r="G16" s="205"/>
      <c r="H16" s="205"/>
      <c r="I16" s="205"/>
      <c r="J16" s="205"/>
      <c r="K16" s="205"/>
      <c r="L16" s="205"/>
      <c r="M16" s="205"/>
      <c r="N16" s="205"/>
      <c r="O16" s="205"/>
      <c r="P16" s="205"/>
      <c r="Q16" s="205"/>
    </row>
    <row r="17" spans="1:17" s="1025" customFormat="1" ht="11.25">
      <c r="A17" s="544" t="s">
        <v>22</v>
      </c>
      <c r="B17" s="725"/>
      <c r="C17" s="505"/>
      <c r="D17" s="545"/>
      <c r="E17" s="547"/>
      <c r="F17" s="205"/>
      <c r="G17" s="205"/>
      <c r="H17" s="205"/>
      <c r="I17" s="205"/>
      <c r="J17" s="205"/>
      <c r="K17" s="205"/>
      <c r="L17" s="205"/>
      <c r="M17" s="205"/>
      <c r="N17" s="205"/>
      <c r="O17" s="205"/>
      <c r="P17" s="205"/>
      <c r="Q17" s="205"/>
    </row>
    <row r="18" spans="1:17" s="1025" customFormat="1" ht="11.25">
      <c r="A18" s="515" t="s">
        <v>545</v>
      </c>
      <c r="B18" s="723">
        <v>1042</v>
      </c>
      <c r="C18" s="456">
        <v>1200</v>
      </c>
      <c r="D18" s="548"/>
      <c r="E18" s="873">
        <v>17</v>
      </c>
      <c r="F18" s="205"/>
      <c r="G18" s="205"/>
      <c r="H18" s="205"/>
      <c r="I18" s="205"/>
      <c r="J18" s="205"/>
      <c r="K18" s="205"/>
      <c r="L18" s="205"/>
      <c r="M18" s="205"/>
      <c r="N18" s="205"/>
      <c r="O18" s="205"/>
      <c r="P18" s="205"/>
      <c r="Q18" s="205"/>
    </row>
    <row r="19" spans="1:17" s="1025" customFormat="1" ht="11.25">
      <c r="A19" s="494" t="s">
        <v>355</v>
      </c>
      <c r="B19" s="701">
        <v>1220</v>
      </c>
      <c r="C19" s="548">
        <v>1394</v>
      </c>
      <c r="D19" s="548"/>
      <c r="E19" s="873">
        <v>18</v>
      </c>
      <c r="F19" s="205"/>
      <c r="G19" s="205"/>
      <c r="H19" s="205"/>
      <c r="I19" s="205"/>
      <c r="J19" s="205"/>
      <c r="K19" s="205"/>
      <c r="L19" s="205"/>
      <c r="M19" s="205"/>
      <c r="N19" s="205"/>
      <c r="O19" s="205"/>
      <c r="P19" s="205"/>
      <c r="Q19" s="205"/>
    </row>
    <row r="20" spans="1:17" s="1025" customFormat="1" ht="11.25">
      <c r="A20" s="469" t="s">
        <v>1025</v>
      </c>
      <c r="B20" s="701">
        <v>46</v>
      </c>
      <c r="C20" s="456">
        <v>51</v>
      </c>
      <c r="D20" s="548"/>
      <c r="E20" s="873"/>
      <c r="F20" s="205"/>
      <c r="G20" s="205"/>
      <c r="H20" s="205"/>
      <c r="I20" s="205"/>
      <c r="J20" s="205"/>
      <c r="K20" s="205"/>
      <c r="L20" s="205"/>
      <c r="M20" s="205"/>
      <c r="N20" s="205"/>
      <c r="O20" s="205"/>
      <c r="P20" s="205"/>
      <c r="Q20" s="205"/>
    </row>
    <row r="21" spans="1:17" s="1025" customFormat="1" ht="11.25">
      <c r="A21" s="479" t="s">
        <v>546</v>
      </c>
      <c r="B21" s="702">
        <v>494</v>
      </c>
      <c r="C21" s="456">
        <v>396</v>
      </c>
      <c r="D21" s="548"/>
      <c r="E21" s="873">
        <v>19</v>
      </c>
      <c r="F21" s="205"/>
      <c r="G21" s="205"/>
      <c r="H21" s="205"/>
      <c r="I21" s="205"/>
      <c r="J21" s="205"/>
      <c r="K21" s="205"/>
      <c r="L21" s="205"/>
      <c r="M21" s="205"/>
      <c r="N21" s="205"/>
      <c r="O21" s="205"/>
      <c r="P21" s="205"/>
      <c r="Q21" s="205"/>
    </row>
    <row r="22" spans="1:17" s="1025" customFormat="1" ht="11.25">
      <c r="A22" s="521" t="s">
        <v>550</v>
      </c>
      <c r="B22" s="703">
        <v>472</v>
      </c>
      <c r="C22" s="518">
        <v>334</v>
      </c>
      <c r="D22" s="523"/>
      <c r="E22" s="1066">
        <v>20</v>
      </c>
      <c r="F22" s="205"/>
      <c r="G22" s="205"/>
      <c r="H22" s="205"/>
      <c r="I22" s="205"/>
      <c r="J22" s="205"/>
      <c r="K22" s="205"/>
      <c r="L22" s="205"/>
      <c r="M22" s="205"/>
      <c r="N22" s="205"/>
      <c r="O22" s="205"/>
      <c r="P22" s="205"/>
      <c r="Q22" s="205"/>
    </row>
    <row r="23" spans="1:17" s="1025" customFormat="1" ht="10.5" customHeight="1">
      <c r="A23" s="552" t="s">
        <v>1124</v>
      </c>
      <c r="B23" s="719">
        <v>3275</v>
      </c>
      <c r="C23" s="514">
        <v>3374</v>
      </c>
      <c r="D23" s="488"/>
      <c r="E23" s="553"/>
      <c r="F23" s="205"/>
      <c r="G23" s="205"/>
      <c r="H23" s="205"/>
      <c r="I23" s="205"/>
      <c r="J23" s="205"/>
      <c r="K23" s="205"/>
      <c r="L23" s="205"/>
      <c r="M23" s="205"/>
      <c r="N23" s="205"/>
      <c r="O23" s="205"/>
      <c r="P23" s="205"/>
      <c r="Q23" s="205"/>
    </row>
    <row r="24" spans="1:17" s="1025" customFormat="1" ht="11.25" customHeight="1">
      <c r="A24" s="563"/>
      <c r="B24" s="726"/>
      <c r="C24" s="519"/>
      <c r="D24" s="522"/>
      <c r="E24" s="561"/>
      <c r="F24" s="205"/>
      <c r="G24" s="205"/>
      <c r="H24" s="205"/>
      <c r="I24" s="205"/>
      <c r="J24" s="205"/>
      <c r="K24" s="205"/>
      <c r="L24" s="205"/>
      <c r="M24" s="205"/>
      <c r="N24" s="205"/>
      <c r="O24" s="205"/>
      <c r="P24" s="205"/>
      <c r="Q24" s="205"/>
    </row>
    <row r="25" spans="1:17" s="1025" customFormat="1" ht="11.25">
      <c r="A25" s="586" t="s">
        <v>431</v>
      </c>
      <c r="B25" s="706">
        <v>5391</v>
      </c>
      <c r="C25" s="584">
        <v>5589</v>
      </c>
      <c r="D25" s="584"/>
      <c r="E25" s="587"/>
      <c r="F25" s="205"/>
      <c r="G25" s="205"/>
      <c r="H25" s="205"/>
      <c r="I25" s="205"/>
      <c r="J25" s="205"/>
      <c r="K25" s="205"/>
      <c r="L25" s="205"/>
      <c r="M25" s="205"/>
      <c r="N25" s="205"/>
      <c r="O25" s="205"/>
      <c r="P25" s="205"/>
      <c r="Q25" s="205"/>
    </row>
    <row r="26" spans="1:17" ht="11.25" customHeight="1">
      <c r="A26" s="278"/>
      <c r="B26" s="267"/>
      <c r="C26" s="270"/>
      <c r="D26" s="270"/>
      <c r="E26" s="440"/>
    </row>
    <row r="27" spans="1:17" ht="11.25" customHeight="1">
      <c r="A27" s="278"/>
      <c r="B27" s="267"/>
      <c r="C27" s="270"/>
      <c r="D27" s="270"/>
      <c r="E27" s="440"/>
    </row>
    <row r="28" spans="1:17" ht="11.25" customHeight="1">
      <c r="A28" s="1125" t="s">
        <v>909</v>
      </c>
      <c r="B28" s="1125"/>
      <c r="C28" s="1125"/>
      <c r="D28" s="1125"/>
      <c r="E28" s="1125"/>
    </row>
    <row r="29" spans="1:17" ht="11.25" customHeight="1">
      <c r="A29" s="877"/>
      <c r="B29" s="877"/>
      <c r="C29" s="877"/>
      <c r="D29" s="877"/>
      <c r="E29" s="440"/>
    </row>
    <row r="30" spans="1:17" ht="11.25" customHeight="1">
      <c r="A30" s="279"/>
      <c r="B30" s="280"/>
      <c r="C30" s="280"/>
      <c r="D30" s="280"/>
      <c r="E30" s="440"/>
    </row>
    <row r="31" spans="1:17" s="1026" customFormat="1" ht="15" customHeight="1">
      <c r="A31" s="1095" t="s">
        <v>983</v>
      </c>
      <c r="B31" s="1095"/>
      <c r="C31" s="1095"/>
      <c r="D31" s="1095"/>
      <c r="E31" s="1095"/>
      <c r="F31" s="205"/>
      <c r="G31" s="205"/>
      <c r="H31" s="205"/>
      <c r="I31" s="205"/>
      <c r="J31" s="205"/>
      <c r="K31" s="205"/>
      <c r="L31" s="205"/>
      <c r="M31" s="205"/>
      <c r="N31" s="205"/>
      <c r="O31" s="205"/>
      <c r="P31" s="205"/>
      <c r="Q31" s="205"/>
    </row>
    <row r="32" spans="1:17" s="1026" customFormat="1" ht="11.25" customHeight="1">
      <c r="A32" s="284"/>
      <c r="B32" s="541"/>
      <c r="C32" s="541"/>
      <c r="D32" s="867"/>
      <c r="E32" s="868"/>
      <c r="F32" s="205"/>
      <c r="G32" s="205"/>
      <c r="H32" s="205"/>
      <c r="I32" s="205"/>
      <c r="J32" s="205"/>
      <c r="K32" s="205"/>
      <c r="L32" s="205"/>
      <c r="M32" s="205"/>
      <c r="N32" s="205"/>
      <c r="O32" s="205"/>
      <c r="P32" s="205"/>
      <c r="Q32" s="205"/>
    </row>
    <row r="33" spans="1:17" s="1025" customFormat="1" ht="11.25" customHeight="1">
      <c r="A33" s="449" t="s">
        <v>728</v>
      </c>
      <c r="B33" s="710" t="s">
        <v>1292</v>
      </c>
      <c r="C33" s="283" t="s">
        <v>1203</v>
      </c>
      <c r="D33" s="858"/>
      <c r="E33" s="254" t="s">
        <v>879</v>
      </c>
      <c r="F33" s="205"/>
      <c r="G33" s="205"/>
      <c r="H33" s="205"/>
      <c r="I33" s="205"/>
      <c r="J33" s="205"/>
      <c r="K33" s="205"/>
      <c r="L33" s="205"/>
      <c r="M33" s="205"/>
      <c r="N33" s="205"/>
      <c r="O33" s="205"/>
      <c r="P33" s="205"/>
      <c r="Q33" s="205"/>
    </row>
    <row r="34" spans="1:17" s="1025" customFormat="1" ht="11.25" customHeight="1">
      <c r="A34" s="554" t="s">
        <v>330</v>
      </c>
      <c r="B34" s="711"/>
      <c r="C34" s="467"/>
      <c r="D34" s="851"/>
      <c r="E34" s="547"/>
      <c r="F34" s="205"/>
      <c r="G34" s="205"/>
      <c r="H34" s="205"/>
      <c r="I34" s="205"/>
      <c r="J34" s="205"/>
      <c r="K34" s="205"/>
      <c r="L34" s="205"/>
      <c r="M34" s="205"/>
      <c r="N34" s="205"/>
      <c r="O34" s="205"/>
      <c r="P34" s="205"/>
      <c r="Q34" s="205"/>
    </row>
    <row r="35" spans="1:17" s="1025" customFormat="1" ht="11.25">
      <c r="A35" s="469" t="s">
        <v>124</v>
      </c>
      <c r="B35" s="701">
        <v>336</v>
      </c>
      <c r="C35" s="456">
        <v>336</v>
      </c>
      <c r="D35" s="548"/>
      <c r="E35" s="873">
        <v>23</v>
      </c>
      <c r="F35" s="205"/>
      <c r="G35" s="205"/>
      <c r="H35" s="205"/>
      <c r="I35" s="205"/>
      <c r="J35" s="205"/>
      <c r="K35" s="205"/>
      <c r="L35" s="205"/>
      <c r="M35" s="205"/>
      <c r="N35" s="205"/>
      <c r="O35" s="205"/>
      <c r="P35" s="205"/>
      <c r="Q35" s="205"/>
    </row>
    <row r="36" spans="1:17" s="1025" customFormat="1" ht="11.25" customHeight="1">
      <c r="A36" s="469" t="s">
        <v>892</v>
      </c>
      <c r="B36" s="712">
        <v>61</v>
      </c>
      <c r="C36" s="548">
        <v>61</v>
      </c>
      <c r="D36" s="548"/>
      <c r="E36" s="873">
        <v>23</v>
      </c>
      <c r="F36" s="205"/>
      <c r="G36" s="205"/>
      <c r="H36" s="205"/>
      <c r="I36" s="205"/>
      <c r="J36" s="205"/>
      <c r="K36" s="205"/>
      <c r="L36" s="205"/>
      <c r="M36" s="205"/>
      <c r="N36" s="205"/>
      <c r="O36" s="205"/>
      <c r="P36" s="205"/>
      <c r="Q36" s="205"/>
    </row>
    <row r="37" spans="1:17" s="1025" customFormat="1" ht="11.25">
      <c r="A37" s="1019" t="s">
        <v>387</v>
      </c>
      <c r="B37" s="701">
        <v>-57</v>
      </c>
      <c r="C37" s="480">
        <v>-6</v>
      </c>
      <c r="D37" s="548"/>
      <c r="E37" s="873">
        <v>23</v>
      </c>
      <c r="F37" s="205"/>
      <c r="G37" s="205"/>
      <c r="H37" s="205"/>
      <c r="I37" s="205"/>
      <c r="J37" s="205"/>
      <c r="K37" s="205"/>
      <c r="L37" s="205"/>
      <c r="M37" s="205"/>
      <c r="N37" s="205"/>
      <c r="O37" s="205"/>
      <c r="P37" s="205"/>
      <c r="Q37" s="205"/>
    </row>
    <row r="38" spans="1:17" s="1025" customFormat="1" ht="11.25">
      <c r="A38" s="510" t="s">
        <v>356</v>
      </c>
      <c r="B38" s="701">
        <v>-39</v>
      </c>
      <c r="C38" s="480">
        <v>-70</v>
      </c>
      <c r="D38" s="548"/>
      <c r="E38" s="873">
        <v>23</v>
      </c>
      <c r="F38" s="205"/>
      <c r="G38" s="205"/>
      <c r="H38" s="205"/>
      <c r="I38" s="205"/>
      <c r="J38" s="205"/>
      <c r="K38" s="205"/>
      <c r="L38" s="205"/>
      <c r="M38" s="205"/>
      <c r="N38" s="205"/>
      <c r="O38" s="205"/>
      <c r="P38" s="205"/>
      <c r="Q38" s="205"/>
    </row>
    <row r="39" spans="1:17" s="1025" customFormat="1" ht="11.25">
      <c r="A39" s="469" t="s">
        <v>1245</v>
      </c>
      <c r="B39" s="704">
        <v>-45</v>
      </c>
      <c r="C39" s="480">
        <v>-36</v>
      </c>
      <c r="D39" s="548"/>
      <c r="E39" s="873">
        <v>22</v>
      </c>
      <c r="F39" s="205"/>
      <c r="G39" s="205"/>
      <c r="H39" s="205"/>
      <c r="I39" s="205"/>
      <c r="J39" s="205"/>
      <c r="K39" s="205"/>
      <c r="L39" s="205"/>
      <c r="M39" s="205"/>
      <c r="N39" s="205"/>
      <c r="O39" s="205"/>
      <c r="P39" s="205"/>
      <c r="Q39" s="205"/>
    </row>
    <row r="40" spans="1:17" s="1025" customFormat="1" ht="11.25">
      <c r="A40" s="521" t="s">
        <v>357</v>
      </c>
      <c r="B40" s="713">
        <v>2032</v>
      </c>
      <c r="C40" s="481">
        <v>1916</v>
      </c>
      <c r="D40" s="481"/>
      <c r="E40" s="561"/>
      <c r="F40" s="205"/>
      <c r="G40" s="205"/>
      <c r="H40" s="205"/>
      <c r="I40" s="205"/>
      <c r="J40" s="205"/>
      <c r="K40" s="205"/>
      <c r="L40" s="205"/>
      <c r="M40" s="205"/>
      <c r="N40" s="205"/>
      <c r="O40" s="205"/>
      <c r="P40" s="205"/>
      <c r="Q40" s="205"/>
    </row>
    <row r="41" spans="1:17" s="1025" customFormat="1" ht="11.25">
      <c r="A41" s="555" t="s">
        <v>914</v>
      </c>
      <c r="B41" s="714">
        <v>2288</v>
      </c>
      <c r="C41" s="454">
        <v>2201</v>
      </c>
      <c r="D41" s="548"/>
      <c r="E41" s="547"/>
      <c r="F41" s="205"/>
      <c r="G41" s="205"/>
      <c r="H41" s="205"/>
      <c r="I41" s="205"/>
      <c r="J41" s="205"/>
      <c r="K41" s="205"/>
      <c r="L41" s="205"/>
      <c r="M41" s="205"/>
      <c r="N41" s="205"/>
      <c r="O41" s="205"/>
      <c r="P41" s="205"/>
      <c r="Q41" s="205"/>
    </row>
    <row r="42" spans="1:17" s="1025" customFormat="1" ht="11.25">
      <c r="A42" s="511"/>
      <c r="B42" s="715"/>
      <c r="C42" s="467"/>
      <c r="D42" s="851"/>
      <c r="E42" s="547"/>
      <c r="F42" s="205"/>
      <c r="G42" s="205"/>
      <c r="H42" s="205"/>
      <c r="I42" s="205"/>
      <c r="J42" s="205"/>
      <c r="K42" s="205"/>
      <c r="L42" s="205"/>
      <c r="M42" s="205"/>
      <c r="N42" s="205"/>
      <c r="O42" s="205"/>
      <c r="P42" s="205"/>
      <c r="Q42" s="205"/>
    </row>
    <row r="43" spans="1:17" s="1025" customFormat="1" ht="11.25">
      <c r="A43" s="562" t="s">
        <v>306</v>
      </c>
      <c r="B43" s="703">
        <v>34</v>
      </c>
      <c r="C43" s="481">
        <v>41</v>
      </c>
      <c r="D43" s="481"/>
      <c r="E43" s="561"/>
      <c r="F43" s="205"/>
      <c r="G43" s="205"/>
      <c r="H43" s="205"/>
      <c r="I43" s="205"/>
      <c r="J43" s="205"/>
      <c r="K43" s="205"/>
      <c r="L43" s="205"/>
      <c r="M43" s="205"/>
      <c r="N43" s="205"/>
      <c r="O43" s="205"/>
      <c r="P43" s="205"/>
      <c r="Q43" s="205"/>
    </row>
    <row r="44" spans="1:17" s="1025" customFormat="1" ht="11.25">
      <c r="A44" s="586" t="s">
        <v>33</v>
      </c>
      <c r="B44" s="706">
        <v>2321</v>
      </c>
      <c r="C44" s="584">
        <v>2242</v>
      </c>
      <c r="D44" s="584"/>
      <c r="E44" s="587"/>
      <c r="F44" s="205"/>
      <c r="G44" s="205"/>
      <c r="H44" s="205"/>
      <c r="I44" s="205"/>
      <c r="J44" s="205"/>
      <c r="K44" s="205"/>
      <c r="L44" s="205"/>
      <c r="M44" s="205"/>
      <c r="N44" s="205"/>
      <c r="O44" s="205"/>
      <c r="P44" s="205"/>
      <c r="Q44" s="205"/>
    </row>
    <row r="45" spans="1:17" s="1025" customFormat="1" ht="11.25">
      <c r="A45" s="550"/>
      <c r="B45" s="716"/>
      <c r="C45" s="457"/>
      <c r="D45" s="849"/>
      <c r="E45" s="547"/>
      <c r="F45" s="205"/>
      <c r="G45" s="205"/>
      <c r="H45" s="205"/>
      <c r="I45" s="205"/>
      <c r="J45" s="205"/>
      <c r="K45" s="205"/>
      <c r="L45" s="205"/>
      <c r="M45" s="205"/>
      <c r="N45" s="205"/>
      <c r="O45" s="205"/>
      <c r="P45" s="205"/>
      <c r="Q45" s="205"/>
    </row>
    <row r="46" spans="1:17" s="1025" customFormat="1" ht="11.25">
      <c r="A46" s="544" t="s">
        <v>373</v>
      </c>
      <c r="B46" s="717"/>
      <c r="C46" s="452"/>
      <c r="D46" s="869"/>
      <c r="E46" s="547"/>
      <c r="F46" s="205"/>
      <c r="G46" s="205"/>
      <c r="H46" s="205"/>
      <c r="I46" s="205"/>
      <c r="J46" s="205"/>
      <c r="K46" s="205"/>
      <c r="L46" s="205"/>
      <c r="M46" s="205"/>
      <c r="N46" s="205"/>
      <c r="O46" s="205"/>
      <c r="P46" s="205"/>
      <c r="Q46" s="205"/>
    </row>
    <row r="47" spans="1:17" s="1025" customFormat="1" ht="11.25" customHeight="1">
      <c r="A47" s="556" t="s">
        <v>741</v>
      </c>
      <c r="B47" s="711"/>
      <c r="C47" s="452"/>
      <c r="D47" s="860"/>
      <c r="E47" s="547"/>
      <c r="F47" s="205"/>
      <c r="G47" s="205"/>
      <c r="H47" s="205"/>
      <c r="I47" s="205"/>
      <c r="J47" s="205"/>
      <c r="K47" s="205"/>
      <c r="L47" s="205"/>
      <c r="M47" s="205"/>
      <c r="N47" s="205"/>
      <c r="O47" s="205"/>
      <c r="P47" s="205"/>
      <c r="Q47" s="205"/>
    </row>
    <row r="48" spans="1:17" s="1025" customFormat="1" ht="11.25">
      <c r="A48" s="510" t="s">
        <v>671</v>
      </c>
      <c r="B48" s="701">
        <v>520</v>
      </c>
      <c r="C48" s="456">
        <v>492</v>
      </c>
      <c r="D48" s="873">
        <v>18</v>
      </c>
      <c r="E48" s="873">
        <v>25</v>
      </c>
      <c r="F48" s="205"/>
      <c r="G48" s="205"/>
      <c r="H48" s="205"/>
      <c r="I48" s="205"/>
      <c r="J48" s="205"/>
      <c r="K48" s="205"/>
      <c r="L48" s="205"/>
      <c r="M48" s="205"/>
      <c r="N48" s="205"/>
      <c r="O48" s="205"/>
      <c r="P48" s="205"/>
      <c r="Q48" s="205"/>
    </row>
    <row r="49" spans="1:17" s="1025" customFormat="1" ht="11.25">
      <c r="A49" s="469" t="s">
        <v>763</v>
      </c>
      <c r="B49" s="704">
        <v>93</v>
      </c>
      <c r="C49" s="456">
        <v>102</v>
      </c>
      <c r="D49" s="859"/>
      <c r="E49" s="873">
        <v>21</v>
      </c>
      <c r="F49" s="205"/>
      <c r="G49" s="205"/>
      <c r="H49" s="205"/>
      <c r="I49" s="205"/>
      <c r="J49" s="205"/>
      <c r="K49" s="205"/>
      <c r="L49" s="205"/>
      <c r="M49" s="205"/>
      <c r="N49" s="205"/>
      <c r="O49" s="205"/>
      <c r="P49" s="205"/>
      <c r="Q49" s="205"/>
    </row>
    <row r="50" spans="1:17" s="1025" customFormat="1" ht="11.25">
      <c r="A50" s="515" t="s">
        <v>358</v>
      </c>
      <c r="B50" s="704">
        <v>168</v>
      </c>
      <c r="C50" s="548">
        <v>161</v>
      </c>
      <c r="D50" s="859"/>
      <c r="E50" s="873">
        <v>22</v>
      </c>
      <c r="F50" s="205"/>
      <c r="G50" s="205"/>
      <c r="H50" s="205"/>
      <c r="I50" s="205"/>
      <c r="J50" s="205"/>
      <c r="K50" s="205"/>
      <c r="L50" s="205"/>
      <c r="M50" s="205"/>
      <c r="N50" s="205"/>
      <c r="O50" s="205"/>
      <c r="P50" s="205"/>
      <c r="Q50" s="205"/>
    </row>
    <row r="51" spans="1:17" s="1025" customFormat="1" ht="11.25">
      <c r="A51" s="510" t="s">
        <v>359</v>
      </c>
      <c r="B51" s="701">
        <v>44</v>
      </c>
      <c r="C51" s="456">
        <v>46</v>
      </c>
      <c r="D51" s="859"/>
      <c r="E51" s="873">
        <v>24</v>
      </c>
      <c r="F51" s="205"/>
      <c r="G51" s="205"/>
      <c r="H51" s="205"/>
      <c r="I51" s="205"/>
      <c r="J51" s="205"/>
      <c r="K51" s="205"/>
      <c r="L51" s="205"/>
      <c r="M51" s="205"/>
      <c r="N51" s="205"/>
      <c r="O51" s="205"/>
      <c r="P51" s="205"/>
      <c r="Q51" s="205"/>
    </row>
    <row r="52" spans="1:17" s="1025" customFormat="1" ht="11.25">
      <c r="A52" s="510" t="s">
        <v>360</v>
      </c>
      <c r="B52" s="702">
        <v>58</v>
      </c>
      <c r="C52" s="480">
        <v>77</v>
      </c>
      <c r="D52" s="859"/>
      <c r="E52" s="547"/>
      <c r="F52" s="205"/>
      <c r="G52" s="205"/>
      <c r="H52" s="205"/>
      <c r="I52" s="205"/>
      <c r="J52" s="205"/>
      <c r="K52" s="205"/>
      <c r="L52" s="205"/>
      <c r="M52" s="205"/>
      <c r="N52" s="205"/>
      <c r="O52" s="205"/>
      <c r="P52" s="205"/>
      <c r="Q52" s="205"/>
    </row>
    <row r="53" spans="1:17" s="1025" customFormat="1" ht="11.25">
      <c r="A53" s="562" t="s">
        <v>715</v>
      </c>
      <c r="B53" s="703">
        <v>1</v>
      </c>
      <c r="C53" s="481">
        <v>2</v>
      </c>
      <c r="D53" s="872"/>
      <c r="E53" s="1066">
        <v>26</v>
      </c>
      <c r="F53" s="205"/>
      <c r="G53" s="205"/>
      <c r="H53" s="205"/>
      <c r="I53" s="205"/>
      <c r="J53" s="205"/>
      <c r="K53" s="205"/>
      <c r="L53" s="205"/>
      <c r="M53" s="205"/>
      <c r="N53" s="205"/>
      <c r="O53" s="205"/>
      <c r="P53" s="205"/>
      <c r="Q53" s="205"/>
    </row>
    <row r="54" spans="1:17" s="1025" customFormat="1" ht="11.25" customHeight="1">
      <c r="A54" s="549" t="s">
        <v>1111</v>
      </c>
      <c r="B54" s="714">
        <v>884</v>
      </c>
      <c r="C54" s="514">
        <v>880</v>
      </c>
      <c r="D54" s="861"/>
      <c r="E54" s="547"/>
      <c r="F54" s="205"/>
      <c r="G54" s="205"/>
      <c r="H54" s="205"/>
      <c r="I54" s="205"/>
      <c r="J54" s="205"/>
      <c r="K54" s="205"/>
      <c r="L54" s="205"/>
      <c r="M54" s="205"/>
      <c r="N54" s="205"/>
      <c r="O54" s="205"/>
      <c r="P54" s="205"/>
      <c r="Q54" s="205"/>
    </row>
    <row r="55" spans="1:17" s="1025" customFormat="1" ht="11.25" customHeight="1">
      <c r="A55" s="495"/>
      <c r="B55" s="702"/>
      <c r="C55" s="454"/>
      <c r="D55" s="859"/>
      <c r="E55" s="547"/>
      <c r="F55" s="205"/>
      <c r="G55" s="205"/>
      <c r="H55" s="205"/>
      <c r="I55" s="205"/>
      <c r="J55" s="205"/>
      <c r="K55" s="205"/>
      <c r="L55" s="205"/>
      <c r="M55" s="205"/>
      <c r="N55" s="205"/>
      <c r="O55" s="205"/>
      <c r="P55" s="205"/>
      <c r="Q55" s="205"/>
    </row>
    <row r="56" spans="1:17" s="1025" customFormat="1" ht="11.25" customHeight="1">
      <c r="A56" s="554" t="s">
        <v>175</v>
      </c>
      <c r="B56" s="717"/>
      <c r="C56" s="467"/>
      <c r="D56" s="860"/>
      <c r="E56" s="547"/>
      <c r="F56" s="205"/>
      <c r="G56" s="205"/>
      <c r="H56" s="205"/>
      <c r="I56" s="205"/>
      <c r="J56" s="205"/>
      <c r="K56" s="205"/>
      <c r="L56" s="205"/>
      <c r="M56" s="205"/>
      <c r="N56" s="205"/>
      <c r="O56" s="205"/>
      <c r="P56" s="205"/>
      <c r="Q56" s="205"/>
    </row>
    <row r="57" spans="1:17" s="1025" customFormat="1" ht="11.25" customHeight="1">
      <c r="A57" s="510" t="s">
        <v>671</v>
      </c>
      <c r="B57" s="701">
        <v>108</v>
      </c>
      <c r="C57" s="456">
        <v>232</v>
      </c>
      <c r="D57" s="873">
        <v>18</v>
      </c>
      <c r="E57" s="873">
        <v>25</v>
      </c>
      <c r="F57" s="205"/>
      <c r="G57" s="205"/>
      <c r="H57" s="205"/>
      <c r="I57" s="205"/>
      <c r="J57" s="205"/>
      <c r="K57" s="205"/>
      <c r="L57" s="205"/>
      <c r="M57" s="205"/>
      <c r="N57" s="205"/>
      <c r="O57" s="205"/>
      <c r="P57" s="205"/>
      <c r="Q57" s="205"/>
    </row>
    <row r="58" spans="1:17" s="1025" customFormat="1" ht="11.25" customHeight="1">
      <c r="A58" s="469" t="s">
        <v>359</v>
      </c>
      <c r="B58" s="704">
        <v>206</v>
      </c>
      <c r="C58" s="456">
        <v>223</v>
      </c>
      <c r="D58" s="859"/>
      <c r="E58" s="873">
        <v>24</v>
      </c>
      <c r="F58" s="205"/>
      <c r="G58" s="205"/>
      <c r="H58" s="205"/>
      <c r="I58" s="205"/>
      <c r="J58" s="205"/>
      <c r="K58" s="205"/>
      <c r="L58" s="205"/>
      <c r="M58" s="205"/>
      <c r="N58" s="205"/>
      <c r="O58" s="205"/>
      <c r="P58" s="205"/>
      <c r="Q58" s="205"/>
    </row>
    <row r="59" spans="1:17" s="1025" customFormat="1" ht="11.25">
      <c r="A59" s="469" t="s">
        <v>360</v>
      </c>
      <c r="B59" s="702">
        <v>458</v>
      </c>
      <c r="C59" s="456">
        <v>487</v>
      </c>
      <c r="D59" s="859"/>
      <c r="E59" s="547"/>
      <c r="F59" s="205"/>
      <c r="G59" s="205"/>
      <c r="H59" s="205"/>
      <c r="I59" s="205"/>
      <c r="J59" s="205"/>
      <c r="K59" s="205"/>
      <c r="L59" s="205"/>
      <c r="M59" s="205"/>
      <c r="N59" s="205"/>
      <c r="O59" s="205"/>
      <c r="P59" s="205"/>
      <c r="Q59" s="205"/>
    </row>
    <row r="60" spans="1:17" s="1025" customFormat="1" ht="11.25">
      <c r="A60" s="515" t="s">
        <v>361</v>
      </c>
      <c r="B60" s="701">
        <v>502</v>
      </c>
      <c r="C60" s="456">
        <v>510</v>
      </c>
      <c r="D60" s="873">
        <v>18</v>
      </c>
      <c r="E60" s="873">
        <v>25</v>
      </c>
      <c r="F60" s="205"/>
      <c r="G60" s="205"/>
      <c r="H60" s="205"/>
      <c r="I60" s="205"/>
      <c r="J60" s="205"/>
      <c r="K60" s="205"/>
      <c r="L60" s="205"/>
      <c r="M60" s="205"/>
      <c r="N60" s="205"/>
      <c r="O60" s="205"/>
      <c r="P60" s="205"/>
      <c r="Q60" s="205"/>
    </row>
    <row r="61" spans="1:17" s="1044" customFormat="1" ht="11.25">
      <c r="A61" s="1051" t="s">
        <v>1039</v>
      </c>
      <c r="B61" s="1052">
        <v>78</v>
      </c>
      <c r="C61" s="1042">
        <v>82</v>
      </c>
      <c r="D61" s="1042"/>
      <c r="E61" s="1053"/>
      <c r="F61" s="1043"/>
      <c r="G61" s="1043"/>
      <c r="H61" s="1043"/>
      <c r="I61" s="1043"/>
      <c r="J61" s="1043"/>
      <c r="K61" s="1043"/>
      <c r="L61" s="1043"/>
      <c r="M61" s="1043"/>
      <c r="N61" s="1043"/>
      <c r="O61" s="1043"/>
      <c r="P61" s="1043"/>
      <c r="Q61" s="1043"/>
    </row>
    <row r="62" spans="1:17" s="1025" customFormat="1" ht="11.25">
      <c r="A62" s="521" t="s">
        <v>715</v>
      </c>
      <c r="B62" s="705">
        <v>833</v>
      </c>
      <c r="C62" s="481">
        <v>933</v>
      </c>
      <c r="D62" s="523"/>
      <c r="E62" s="1066">
        <v>26</v>
      </c>
      <c r="F62" s="205"/>
      <c r="G62" s="205"/>
      <c r="H62" s="205"/>
      <c r="I62" s="205"/>
      <c r="J62" s="205"/>
      <c r="K62" s="205"/>
      <c r="L62" s="205"/>
      <c r="M62" s="205"/>
      <c r="N62" s="205"/>
      <c r="O62" s="205"/>
      <c r="P62" s="205"/>
      <c r="Q62" s="205"/>
    </row>
    <row r="63" spans="1:17" s="1025" customFormat="1" ht="11.25">
      <c r="A63" s="557" t="s">
        <v>1112</v>
      </c>
      <c r="B63" s="714">
        <v>2186</v>
      </c>
      <c r="C63" s="514">
        <v>2467</v>
      </c>
      <c r="D63" s="459"/>
      <c r="E63" s="546"/>
      <c r="F63" s="205"/>
      <c r="G63" s="205"/>
      <c r="H63" s="205"/>
      <c r="I63" s="205"/>
      <c r="J63" s="205"/>
      <c r="K63" s="205"/>
      <c r="L63" s="205"/>
      <c r="M63" s="205"/>
      <c r="N63" s="205"/>
      <c r="O63" s="205"/>
      <c r="P63" s="205"/>
      <c r="Q63" s="205"/>
    </row>
    <row r="64" spans="1:17" s="1025" customFormat="1" ht="11.25">
      <c r="A64" s="499"/>
      <c r="B64" s="718"/>
      <c r="C64" s="499"/>
      <c r="D64" s="850"/>
      <c r="E64" s="560"/>
      <c r="F64" s="205"/>
      <c r="G64" s="205"/>
      <c r="H64" s="205"/>
      <c r="I64" s="205"/>
      <c r="J64" s="205"/>
      <c r="K64" s="205"/>
      <c r="L64" s="205"/>
      <c r="M64" s="205"/>
      <c r="N64" s="205"/>
      <c r="O64" s="205"/>
      <c r="P64" s="205"/>
      <c r="Q64" s="205"/>
    </row>
    <row r="65" spans="1:17" s="1025" customFormat="1" ht="11.25">
      <c r="A65" s="586" t="s">
        <v>524</v>
      </c>
      <c r="B65" s="706">
        <v>3070</v>
      </c>
      <c r="C65" s="584">
        <v>3347</v>
      </c>
      <c r="D65" s="584"/>
      <c r="E65" s="588"/>
      <c r="F65" s="205"/>
      <c r="G65" s="205"/>
      <c r="H65" s="205"/>
      <c r="I65" s="205"/>
      <c r="J65" s="205"/>
      <c r="K65" s="205"/>
      <c r="L65" s="205"/>
      <c r="M65" s="205"/>
      <c r="N65" s="205"/>
      <c r="O65" s="205"/>
      <c r="P65" s="205"/>
      <c r="Q65" s="205"/>
    </row>
    <row r="66" spans="1:17" s="1025" customFormat="1" ht="11.25">
      <c r="A66" s="558"/>
      <c r="B66" s="720"/>
      <c r="C66" s="520"/>
      <c r="D66" s="614"/>
      <c r="E66" s="559"/>
      <c r="F66" s="205"/>
      <c r="G66" s="205"/>
      <c r="H66" s="205"/>
      <c r="I66" s="205"/>
      <c r="J66" s="205"/>
      <c r="K66" s="205"/>
      <c r="L66" s="205"/>
      <c r="M66" s="205"/>
      <c r="N66" s="205"/>
      <c r="O66" s="205"/>
      <c r="P66" s="205"/>
      <c r="Q66" s="205"/>
    </row>
    <row r="67" spans="1:17" s="1025" customFormat="1" ht="11.25">
      <c r="A67" s="586" t="s">
        <v>432</v>
      </c>
      <c r="B67" s="706">
        <v>5391</v>
      </c>
      <c r="C67" s="584">
        <v>5589</v>
      </c>
      <c r="D67" s="584"/>
      <c r="E67" s="588"/>
      <c r="F67" s="205"/>
      <c r="G67" s="205"/>
      <c r="H67" s="205"/>
      <c r="I67" s="205"/>
      <c r="J67" s="205"/>
      <c r="K67" s="205"/>
      <c r="L67" s="205"/>
      <c r="M67" s="205"/>
      <c r="N67" s="205"/>
      <c r="O67" s="205"/>
      <c r="P67" s="205"/>
      <c r="Q67" s="205"/>
    </row>
    <row r="68" spans="1:17" ht="11.25" customHeight="1">
      <c r="A68" s="211"/>
      <c r="B68" s="211"/>
      <c r="C68" s="211"/>
      <c r="D68" s="211"/>
    </row>
    <row r="69" spans="1:17" ht="11.25" customHeight="1">
      <c r="A69" s="211"/>
      <c r="B69" s="211"/>
      <c r="C69" s="211"/>
      <c r="D69" s="211"/>
    </row>
    <row r="70" spans="1:17" ht="11.25" customHeight="1">
      <c r="A70" s="1125" t="s">
        <v>909</v>
      </c>
      <c r="B70" s="1125"/>
      <c r="C70" s="1125"/>
      <c r="D70" s="1125"/>
      <c r="E70" s="1125"/>
    </row>
    <row r="71" spans="1:17" ht="11.25" customHeight="1">
      <c r="B71" s="281"/>
      <c r="C71" s="281"/>
      <c r="D71" s="281"/>
    </row>
    <row r="72" spans="1:17" ht="11.25" customHeight="1">
      <c r="A72" s="1125"/>
      <c r="B72" s="1125"/>
      <c r="C72" s="1125"/>
      <c r="D72" s="1125"/>
      <c r="E72" s="1125"/>
    </row>
    <row r="73" spans="1:17" ht="11.25" customHeight="1">
      <c r="B73" s="281"/>
      <c r="C73" s="281"/>
      <c r="D73" s="281"/>
    </row>
    <row r="74" spans="1:17">
      <c r="B74" s="281"/>
      <c r="C74" s="281"/>
      <c r="D74" s="281"/>
    </row>
    <row r="75" spans="1:17">
      <c r="B75" s="218"/>
      <c r="C75" s="218"/>
      <c r="D75" s="218"/>
    </row>
    <row r="76" spans="1:17">
      <c r="B76" s="218"/>
      <c r="C76" s="218"/>
      <c r="D76" s="218"/>
    </row>
    <row r="77" spans="1:17">
      <c r="B77" s="218"/>
      <c r="C77" s="218"/>
      <c r="D77" s="218"/>
    </row>
    <row r="78" spans="1:17">
      <c r="B78" s="218"/>
      <c r="C78" s="218"/>
      <c r="D78" s="218"/>
    </row>
    <row r="79" spans="1:17">
      <c r="B79" s="218"/>
      <c r="C79" s="218"/>
      <c r="D79" s="218"/>
    </row>
    <row r="80" spans="1:17">
      <c r="B80" s="218"/>
      <c r="C80" s="218"/>
      <c r="D80" s="218"/>
    </row>
    <row r="81" spans="2:4">
      <c r="B81" s="218"/>
      <c r="C81" s="218"/>
      <c r="D81" s="218"/>
    </row>
    <row r="82" spans="2:4">
      <c r="B82" s="218"/>
      <c r="C82" s="218"/>
      <c r="D82" s="218"/>
    </row>
    <row r="83" spans="2:4">
      <c r="B83" s="218"/>
      <c r="C83" s="218"/>
      <c r="D83" s="218"/>
    </row>
    <row r="84" spans="2:4">
      <c r="B84" s="218"/>
      <c r="C84" s="218"/>
      <c r="D84" s="218"/>
    </row>
    <row r="85" spans="2:4" ht="15" customHeight="1">
      <c r="B85" s="218"/>
      <c r="C85" s="218"/>
      <c r="D85" s="218"/>
    </row>
    <row r="86" spans="2:4">
      <c r="B86" s="218"/>
      <c r="C86" s="218"/>
      <c r="D86" s="218"/>
    </row>
    <row r="87" spans="2:4">
      <c r="B87" s="218"/>
      <c r="C87" s="218"/>
      <c r="D87" s="218"/>
    </row>
    <row r="88" spans="2:4">
      <c r="B88" s="218"/>
      <c r="C88" s="218"/>
      <c r="D88" s="218"/>
    </row>
    <row r="89" spans="2:4">
      <c r="B89" s="218"/>
      <c r="C89" s="218"/>
      <c r="D89" s="218"/>
    </row>
    <row r="90" spans="2:4">
      <c r="B90" s="218"/>
      <c r="C90" s="218"/>
      <c r="D90" s="218"/>
    </row>
    <row r="91" spans="2:4">
      <c r="B91" s="218"/>
      <c r="C91" s="218"/>
      <c r="D91" s="218"/>
    </row>
    <row r="92" spans="2:4">
      <c r="B92" s="218"/>
      <c r="C92" s="218"/>
      <c r="D92" s="218"/>
    </row>
    <row r="93" spans="2:4">
      <c r="B93" s="218"/>
      <c r="C93" s="218"/>
      <c r="D93" s="218"/>
    </row>
    <row r="94" spans="2:4">
      <c r="B94" s="218"/>
      <c r="C94" s="218"/>
      <c r="D94" s="218"/>
    </row>
    <row r="95" spans="2:4">
      <c r="B95" s="218"/>
      <c r="C95" s="218"/>
      <c r="D95" s="218"/>
    </row>
    <row r="96" spans="2:4">
      <c r="B96" s="218"/>
      <c r="C96" s="218"/>
      <c r="D96" s="218"/>
    </row>
    <row r="97" spans="2:4">
      <c r="B97" s="218"/>
      <c r="C97" s="218"/>
      <c r="D97" s="218"/>
    </row>
    <row r="98" spans="2:4">
      <c r="B98" s="218"/>
      <c r="C98" s="218"/>
      <c r="D98" s="218"/>
    </row>
    <row r="99" spans="2:4">
      <c r="B99" s="218"/>
      <c r="C99" s="218"/>
      <c r="D99" s="218"/>
    </row>
    <row r="100" spans="2:4">
      <c r="B100" s="218"/>
      <c r="C100" s="218"/>
      <c r="D100" s="218"/>
    </row>
    <row r="101" spans="2:4">
      <c r="B101" s="218"/>
      <c r="C101" s="218"/>
      <c r="D101" s="218"/>
    </row>
    <row r="102" spans="2:4">
      <c r="B102" s="218"/>
      <c r="C102" s="218"/>
      <c r="D102" s="218"/>
    </row>
    <row r="103" spans="2:4" ht="15" customHeight="1">
      <c r="B103" s="218"/>
      <c r="C103" s="218"/>
      <c r="D103" s="218"/>
    </row>
    <row r="104" spans="2:4">
      <c r="B104" s="218"/>
      <c r="C104" s="218"/>
      <c r="D104" s="218"/>
    </row>
    <row r="105" spans="2:4">
      <c r="B105" s="218"/>
      <c r="C105" s="218"/>
      <c r="D105" s="218"/>
    </row>
    <row r="106" spans="2:4">
      <c r="B106" s="218"/>
      <c r="C106" s="218"/>
      <c r="D106" s="218"/>
    </row>
    <row r="107" spans="2:4">
      <c r="B107" s="218"/>
      <c r="C107" s="218"/>
      <c r="D107" s="218"/>
    </row>
    <row r="108" spans="2:4">
      <c r="B108" s="218"/>
      <c r="C108" s="218"/>
      <c r="D108" s="218"/>
    </row>
    <row r="109" spans="2:4">
      <c r="B109" s="218"/>
      <c r="C109" s="218"/>
      <c r="D109" s="218"/>
    </row>
    <row r="110" spans="2:4">
      <c r="B110" s="218"/>
      <c r="C110" s="218"/>
      <c r="D110" s="218"/>
    </row>
    <row r="111" spans="2:4">
      <c r="B111" s="218"/>
      <c r="C111" s="218"/>
      <c r="D111" s="218"/>
    </row>
    <row r="112" spans="2:4">
      <c r="B112" s="218"/>
      <c r="C112" s="218"/>
      <c r="D112" s="218"/>
    </row>
    <row r="113" spans="2:4">
      <c r="B113" s="218"/>
      <c r="C113" s="218"/>
      <c r="D113" s="218"/>
    </row>
    <row r="114" spans="2:4">
      <c r="B114" s="218"/>
      <c r="C114" s="218"/>
      <c r="D114" s="218"/>
    </row>
    <row r="115" spans="2:4">
      <c r="B115" s="218"/>
      <c r="C115" s="218"/>
      <c r="D115" s="218"/>
    </row>
    <row r="116" spans="2:4">
      <c r="B116" s="218"/>
      <c r="C116" s="218"/>
      <c r="D116" s="218"/>
    </row>
    <row r="117" spans="2:4">
      <c r="B117" s="218"/>
      <c r="C117" s="218"/>
      <c r="D117" s="218"/>
    </row>
    <row r="118" spans="2:4">
      <c r="B118" s="218"/>
      <c r="C118" s="218"/>
      <c r="D118" s="218"/>
    </row>
    <row r="119" spans="2:4">
      <c r="B119" s="218"/>
      <c r="C119" s="218"/>
      <c r="D119" s="218"/>
    </row>
    <row r="120" spans="2:4">
      <c r="B120" s="218"/>
      <c r="C120" s="218"/>
      <c r="D120" s="218"/>
    </row>
    <row r="121" spans="2:4">
      <c r="B121" s="218"/>
      <c r="C121" s="218"/>
      <c r="D121" s="218"/>
    </row>
    <row r="122" spans="2:4">
      <c r="B122" s="218"/>
      <c r="C122" s="218"/>
      <c r="D122" s="218"/>
    </row>
    <row r="123" spans="2:4">
      <c r="B123" s="218"/>
      <c r="C123" s="218"/>
      <c r="D123" s="218"/>
    </row>
    <row r="124" spans="2:4">
      <c r="B124" s="218"/>
      <c r="C124" s="218"/>
      <c r="D124" s="218"/>
    </row>
    <row r="125" spans="2:4">
      <c r="B125" s="218"/>
      <c r="C125" s="218"/>
      <c r="D125" s="218"/>
    </row>
    <row r="126" spans="2:4">
      <c r="B126" s="218"/>
      <c r="C126" s="218"/>
      <c r="D126" s="218"/>
    </row>
    <row r="127" spans="2:4">
      <c r="B127" s="218"/>
      <c r="C127" s="218"/>
      <c r="D127" s="218"/>
    </row>
    <row r="128" spans="2:4">
      <c r="B128" s="218"/>
      <c r="C128" s="218"/>
      <c r="D128" s="218"/>
    </row>
    <row r="129" spans="2:4">
      <c r="B129" s="218"/>
      <c r="C129" s="218"/>
      <c r="D129" s="218"/>
    </row>
    <row r="130" spans="2:4">
      <c r="B130" s="218"/>
      <c r="C130" s="218"/>
      <c r="D130" s="218"/>
    </row>
    <row r="131" spans="2:4">
      <c r="B131" s="218"/>
      <c r="C131" s="218"/>
      <c r="D131" s="218"/>
    </row>
    <row r="132" spans="2:4">
      <c r="B132" s="218"/>
      <c r="C132" s="218"/>
      <c r="D132" s="218"/>
    </row>
    <row r="133" spans="2:4">
      <c r="B133" s="218"/>
      <c r="C133" s="218"/>
      <c r="D133" s="218"/>
    </row>
    <row r="134" spans="2:4">
      <c r="B134" s="218"/>
      <c r="C134" s="218"/>
      <c r="D134" s="218"/>
    </row>
    <row r="135" spans="2:4">
      <c r="B135" s="218"/>
      <c r="C135" s="218"/>
      <c r="D135" s="218"/>
    </row>
    <row r="136" spans="2:4">
      <c r="B136" s="218"/>
      <c r="C136" s="218"/>
      <c r="D136" s="218"/>
    </row>
    <row r="137" spans="2:4">
      <c r="B137" s="218"/>
      <c r="C137" s="218"/>
      <c r="D137" s="218"/>
    </row>
    <row r="138" spans="2:4">
      <c r="B138" s="218"/>
      <c r="C138" s="218"/>
      <c r="D138" s="218"/>
    </row>
    <row r="139" spans="2:4">
      <c r="B139" s="218"/>
      <c r="C139" s="218"/>
      <c r="D139" s="218"/>
    </row>
    <row r="140" spans="2:4">
      <c r="B140" s="218"/>
      <c r="C140" s="218"/>
      <c r="D140" s="218"/>
    </row>
    <row r="141" spans="2:4">
      <c r="B141" s="218"/>
      <c r="C141" s="218"/>
      <c r="D141" s="218"/>
    </row>
    <row r="142" spans="2:4">
      <c r="B142" s="218"/>
      <c r="C142" s="218"/>
      <c r="D142" s="218"/>
    </row>
    <row r="143" spans="2:4">
      <c r="B143" s="218"/>
      <c r="C143" s="218"/>
      <c r="D143" s="218"/>
    </row>
    <row r="144" spans="2:4">
      <c r="B144" s="218"/>
      <c r="C144" s="218"/>
      <c r="D144" s="218"/>
    </row>
    <row r="145" spans="2:4">
      <c r="B145" s="218"/>
      <c r="C145" s="218"/>
      <c r="D145" s="218"/>
    </row>
    <row r="146" spans="2:4">
      <c r="B146" s="218"/>
      <c r="C146" s="218"/>
      <c r="D146" s="218"/>
    </row>
    <row r="147" spans="2:4">
      <c r="B147" s="218"/>
      <c r="C147" s="218"/>
      <c r="D147" s="218"/>
    </row>
    <row r="148" spans="2:4">
      <c r="B148" s="218"/>
      <c r="C148" s="218"/>
      <c r="D148" s="218"/>
    </row>
    <row r="149" spans="2:4">
      <c r="B149" s="218"/>
      <c r="C149" s="218"/>
      <c r="D149" s="218"/>
    </row>
    <row r="150" spans="2:4">
      <c r="B150" s="218"/>
      <c r="C150" s="218"/>
      <c r="D150" s="218"/>
    </row>
    <row r="151" spans="2:4">
      <c r="B151" s="218"/>
      <c r="C151" s="218"/>
      <c r="D151" s="218"/>
    </row>
    <row r="152" spans="2:4">
      <c r="B152" s="218"/>
      <c r="C152" s="218"/>
      <c r="D152" s="218"/>
    </row>
    <row r="153" spans="2:4">
      <c r="B153" s="218"/>
      <c r="C153" s="218"/>
      <c r="D153" s="218"/>
    </row>
    <row r="154" spans="2:4">
      <c r="B154" s="218"/>
      <c r="C154" s="218"/>
      <c r="D154" s="218"/>
    </row>
    <row r="155" spans="2:4">
      <c r="B155" s="218"/>
      <c r="C155" s="218"/>
      <c r="D155" s="218"/>
    </row>
    <row r="156" spans="2:4">
      <c r="B156" s="218"/>
      <c r="C156" s="218"/>
      <c r="D156" s="218"/>
    </row>
    <row r="157" spans="2:4">
      <c r="B157" s="218"/>
      <c r="C157" s="218"/>
      <c r="D157" s="218"/>
    </row>
    <row r="158" spans="2:4">
      <c r="B158" s="218"/>
      <c r="C158" s="218"/>
      <c r="D158" s="218"/>
    </row>
    <row r="159" spans="2:4">
      <c r="B159" s="218"/>
      <c r="C159" s="218"/>
      <c r="D159" s="218"/>
    </row>
    <row r="160" spans="2:4">
      <c r="B160" s="218"/>
      <c r="C160" s="218"/>
      <c r="D160" s="218"/>
    </row>
    <row r="161" spans="2:4">
      <c r="B161" s="218"/>
      <c r="C161" s="218"/>
      <c r="D161" s="218"/>
    </row>
    <row r="162" spans="2:4">
      <c r="B162" s="218"/>
      <c r="C162" s="218"/>
      <c r="D162" s="218"/>
    </row>
    <row r="163" spans="2:4">
      <c r="B163" s="218"/>
      <c r="C163" s="218"/>
      <c r="D163" s="218"/>
    </row>
    <row r="164" spans="2:4">
      <c r="B164" s="218"/>
      <c r="C164" s="218"/>
      <c r="D164" s="218"/>
    </row>
    <row r="165" spans="2:4">
      <c r="B165" s="218"/>
      <c r="C165" s="218"/>
      <c r="D165" s="218"/>
    </row>
    <row r="166" spans="2:4">
      <c r="B166" s="218"/>
      <c r="C166" s="218"/>
      <c r="D166" s="218"/>
    </row>
    <row r="167" spans="2:4">
      <c r="B167" s="218"/>
      <c r="C167" s="218"/>
      <c r="D167" s="218"/>
    </row>
    <row r="168" spans="2:4">
      <c r="B168" s="218"/>
      <c r="C168" s="218"/>
      <c r="D168" s="218"/>
    </row>
    <row r="169" spans="2:4">
      <c r="B169" s="218"/>
      <c r="C169" s="218"/>
      <c r="D169" s="218"/>
    </row>
    <row r="170" spans="2:4">
      <c r="B170" s="218"/>
      <c r="C170" s="218"/>
      <c r="D170" s="218"/>
    </row>
    <row r="171" spans="2:4">
      <c r="B171" s="218"/>
      <c r="C171" s="218"/>
      <c r="D171" s="218"/>
    </row>
    <row r="172" spans="2:4">
      <c r="B172" s="218"/>
      <c r="C172" s="218"/>
      <c r="D172" s="218"/>
    </row>
    <row r="173" spans="2:4">
      <c r="B173" s="218"/>
      <c r="C173" s="218"/>
      <c r="D173" s="218"/>
    </row>
    <row r="174" spans="2:4">
      <c r="B174" s="218"/>
      <c r="C174" s="218"/>
      <c r="D174" s="218"/>
    </row>
    <row r="175" spans="2:4">
      <c r="B175" s="218"/>
      <c r="C175" s="218"/>
      <c r="D175" s="218"/>
    </row>
    <row r="176" spans="2:4">
      <c r="B176" s="218"/>
      <c r="C176" s="218"/>
      <c r="D176" s="218"/>
    </row>
    <row r="177" spans="2:4">
      <c r="B177" s="218"/>
      <c r="C177" s="218"/>
      <c r="D177" s="218"/>
    </row>
    <row r="178" spans="2:4">
      <c r="B178" s="218"/>
      <c r="C178" s="218"/>
      <c r="D178" s="218"/>
    </row>
    <row r="179" spans="2:4">
      <c r="B179" s="218"/>
      <c r="C179" s="218"/>
      <c r="D179" s="218"/>
    </row>
    <row r="180" spans="2:4">
      <c r="B180" s="218"/>
      <c r="C180" s="218"/>
      <c r="D180" s="218"/>
    </row>
    <row r="181" spans="2:4">
      <c r="B181" s="218"/>
      <c r="C181" s="218"/>
      <c r="D181" s="218"/>
    </row>
    <row r="182" spans="2:4">
      <c r="B182" s="218"/>
      <c r="C182" s="218"/>
      <c r="D182" s="218"/>
    </row>
    <row r="183" spans="2:4">
      <c r="B183" s="218"/>
      <c r="C183" s="218"/>
      <c r="D183" s="218"/>
    </row>
    <row r="184" spans="2:4">
      <c r="B184" s="218"/>
      <c r="C184" s="218"/>
      <c r="D184" s="218"/>
    </row>
    <row r="185" spans="2:4">
      <c r="B185" s="218"/>
      <c r="C185" s="218"/>
      <c r="D185" s="218"/>
    </row>
    <row r="186" spans="2:4">
      <c r="B186" s="218"/>
      <c r="C186" s="218"/>
      <c r="D186" s="218"/>
    </row>
    <row r="187" spans="2:4">
      <c r="B187" s="218"/>
      <c r="C187" s="218"/>
      <c r="D187" s="218"/>
    </row>
    <row r="188" spans="2:4">
      <c r="B188" s="218"/>
      <c r="C188" s="218"/>
      <c r="D188" s="218"/>
    </row>
    <row r="189" spans="2:4">
      <c r="B189" s="218"/>
      <c r="C189" s="218"/>
      <c r="D189" s="218"/>
    </row>
    <row r="190" spans="2:4">
      <c r="B190" s="218"/>
      <c r="C190" s="218"/>
      <c r="D190" s="218"/>
    </row>
    <row r="191" spans="2:4">
      <c r="B191" s="218"/>
      <c r="C191" s="218"/>
      <c r="D191" s="218"/>
    </row>
    <row r="192" spans="2:4">
      <c r="B192" s="218"/>
      <c r="C192" s="218"/>
      <c r="D192" s="218"/>
    </row>
    <row r="193" spans="2:4">
      <c r="B193" s="218"/>
      <c r="C193" s="218"/>
      <c r="D193" s="218"/>
    </row>
    <row r="194" spans="2:4">
      <c r="B194" s="218"/>
      <c r="C194" s="218"/>
      <c r="D194" s="218"/>
    </row>
    <row r="195" spans="2:4">
      <c r="B195" s="218"/>
      <c r="C195" s="218"/>
      <c r="D195" s="218"/>
    </row>
    <row r="196" spans="2:4">
      <c r="B196" s="218"/>
      <c r="C196" s="218"/>
      <c r="D196" s="218"/>
    </row>
    <row r="197" spans="2:4">
      <c r="B197" s="218"/>
      <c r="C197" s="218"/>
      <c r="D197" s="218"/>
    </row>
    <row r="198" spans="2:4">
      <c r="B198" s="218"/>
      <c r="C198" s="218"/>
      <c r="D198" s="218"/>
    </row>
    <row r="199" spans="2:4">
      <c r="B199" s="218"/>
      <c r="C199" s="218"/>
      <c r="D199" s="218"/>
    </row>
    <row r="200" spans="2:4">
      <c r="B200" s="218"/>
      <c r="C200" s="218"/>
      <c r="D200" s="218"/>
    </row>
    <row r="201" spans="2:4">
      <c r="B201" s="218"/>
      <c r="C201" s="218"/>
      <c r="D201" s="218"/>
    </row>
    <row r="202" spans="2:4">
      <c r="B202" s="218"/>
      <c r="C202" s="218"/>
      <c r="D202" s="218"/>
    </row>
    <row r="203" spans="2:4">
      <c r="B203" s="218"/>
      <c r="C203" s="218"/>
      <c r="D203" s="218"/>
    </row>
    <row r="204" spans="2:4">
      <c r="B204" s="218"/>
      <c r="C204" s="218"/>
      <c r="D204" s="218"/>
    </row>
    <row r="205" spans="2:4">
      <c r="B205" s="218"/>
      <c r="C205" s="218"/>
      <c r="D205" s="218"/>
    </row>
    <row r="206" spans="2:4">
      <c r="B206" s="218"/>
      <c r="C206" s="218"/>
      <c r="D206" s="218"/>
    </row>
    <row r="207" spans="2:4">
      <c r="B207" s="218"/>
      <c r="C207" s="218"/>
      <c r="D207" s="218"/>
    </row>
    <row r="208" spans="2:4">
      <c r="B208" s="218"/>
      <c r="C208" s="218"/>
      <c r="D208" s="218"/>
    </row>
    <row r="209" spans="2:4">
      <c r="B209" s="218"/>
      <c r="C209" s="218"/>
      <c r="D209" s="218"/>
    </row>
    <row r="210" spans="2:4">
      <c r="B210" s="218"/>
      <c r="C210" s="218"/>
      <c r="D210" s="218"/>
    </row>
    <row r="211" spans="2:4">
      <c r="B211" s="218"/>
      <c r="C211" s="218"/>
      <c r="D211" s="218"/>
    </row>
    <row r="212" spans="2:4">
      <c r="B212" s="218"/>
      <c r="C212" s="218"/>
      <c r="D212" s="218"/>
    </row>
    <row r="213" spans="2:4">
      <c r="B213" s="218"/>
      <c r="C213" s="218"/>
      <c r="D213" s="218"/>
    </row>
    <row r="214" spans="2:4">
      <c r="B214" s="218"/>
      <c r="C214" s="218"/>
      <c r="D214" s="218"/>
    </row>
    <row r="215" spans="2:4">
      <c r="B215" s="218"/>
      <c r="C215" s="218"/>
      <c r="D215" s="218"/>
    </row>
    <row r="216" spans="2:4">
      <c r="B216" s="218"/>
      <c r="C216" s="218"/>
      <c r="D216" s="218"/>
    </row>
    <row r="217" spans="2:4">
      <c r="B217" s="218"/>
      <c r="C217" s="218"/>
      <c r="D217" s="218"/>
    </row>
    <row r="218" spans="2:4">
      <c r="B218" s="218"/>
      <c r="C218" s="218"/>
      <c r="D218" s="218"/>
    </row>
    <row r="219" spans="2:4">
      <c r="B219" s="218"/>
      <c r="C219" s="218"/>
      <c r="D219" s="218"/>
    </row>
    <row r="220" spans="2:4">
      <c r="B220" s="218"/>
      <c r="C220" s="218"/>
      <c r="D220" s="218"/>
    </row>
    <row r="221" spans="2:4">
      <c r="B221" s="218"/>
      <c r="C221" s="218"/>
      <c r="D221" s="218"/>
    </row>
    <row r="222" spans="2:4">
      <c r="B222" s="218"/>
      <c r="C222" s="218"/>
      <c r="D222" s="218"/>
    </row>
    <row r="223" spans="2:4">
      <c r="B223" s="218"/>
      <c r="C223" s="218"/>
      <c r="D223" s="218"/>
    </row>
    <row r="224" spans="2:4">
      <c r="B224" s="218"/>
      <c r="C224" s="218"/>
      <c r="D224" s="218"/>
    </row>
    <row r="225" spans="2:4">
      <c r="B225" s="218"/>
      <c r="C225" s="218"/>
      <c r="D225" s="218"/>
    </row>
    <row r="226" spans="2:4">
      <c r="B226" s="218"/>
      <c r="C226" s="218"/>
      <c r="D226" s="218"/>
    </row>
  </sheetData>
  <mergeCells count="6">
    <mergeCell ref="A72:E72"/>
    <mergeCell ref="A1:E1"/>
    <mergeCell ref="A31:E31"/>
    <mergeCell ref="D3:E3"/>
    <mergeCell ref="A28:E28"/>
    <mergeCell ref="A70:E70"/>
  </mergeCells>
  <phoneticPr fontId="38" type="noConversion"/>
  <hyperlinks>
    <hyperlink ref="E5" r:id="rId1" location="13-intangible-assets" display="http://www.wartsilareports.com/en-US/2016/ar/financial-statements/financials-2016/consolidated-financial-statements/notes-to-the-consolidated-financial-statements/ - 13-intangible-assets"/>
    <hyperlink ref="E6" r:id="rId2" location="13-intangible-assets" display="http://www.wartsilareports.com/en-US/2016/ar/financial-statements/financials-2016/consolidated-financial-statements/notes-to-the-consolidated-financial-statements/ - 13-intangible-assets"/>
    <hyperlink ref="E7" r:id="rId3" location="14-property-plant-equipment" display="http://www.wartsilareports.com/en-US/2016/ar/financial-statements/financials-2016/consolidated-financial-statements/notes-to-the-consolidated-financial-statements/ - 14-property-plant-equipment"/>
    <hyperlink ref="E8" r:id="rId4" location="14-property-plant-equipment" display="http://www.wartsilareports.com/en-US/2016/ar/financial-statements/financials-2016/consolidated-financial-statements/notes-to-the-consolidated-financial-statements/ - 14-property-plant-equipment"/>
    <hyperlink ref="E9" r:id="rId5" location="15-investments-in-associates-and-joint-ventures" display="http://www.wartsilareports.com/en-US/2016/ar/financial-statements/financials-2016/consolidated-financial-statements/notes-to-the-consolidated-financial-statements/ - 15-investments-in-associates-and-joint-ventures"/>
    <hyperlink ref="D10" r:id="rId6" location="16-available-for-sale-financial-assets" display="http://www.wartsilareports.com/en-US/2016/ar/financial-statements/financials-2016/consolidated-financial-statements/notes-to-the-consolidated-financial-statements/ - 16-available-for-sale-financial-assets"/>
    <hyperlink ref="E10" r:id="rId7" location="18-financial-assets-and-liabilities-by-measurement-category" display="http://www.wartsilareports.com/en-US/2016/ar/financial-statements/financials-2016/consolidated-financial-statements/notes-to-the-consolidated-financial-statements/ - 18-financial-assets-and-liabilities-by-measurement-category"/>
    <hyperlink ref="E11" r:id="rId8" location="18-financial-assets-and-liabilities-by-measurement-category" display="http://www.wartsilareports.com/en-US/2016/ar/financial-statements/financials-2016/consolidated-financial-statements/notes-to-the-consolidated-financial-statements/ - 18-financial-assets-and-liabilities-by-measurement-category"/>
    <hyperlink ref="E19" r:id="rId9" location="18-financial-assets-and-liabilities-by-measurement-category" display="http://www.wartsilareports.com/en-US/2016/ar/financial-statements/financials-2016/consolidated-financial-statements/notes-to-the-consolidated-financial-statements/ - 18-financial-assets-and-liabilities-by-measurement-category"/>
    <hyperlink ref="E18" r:id="rId10" location="17-inventories" display="http://www.wartsilareports.com/en-US/2016/ar/financial-statements/financials-2016/consolidated-financial-statements/notes-to-the-consolidated-financial-statements/ - 17-inventories"/>
    <hyperlink ref="E21" r:id="rId11" location="19-other-receivables" display="http://www.wartsilareports.com/en-US/2016/ar/financial-statements/financials-2016/consolidated-financial-statements/notes-to-the-consolidated-financial-statements/ - 19-other-receivables"/>
    <hyperlink ref="E14" r:id="rId12" location="19-other-receivables" display="http://www.wartsilareports.com/en-US/2016/ar/financial-statements/financials-2016/consolidated-financial-statements/notes-to-the-consolidated-financial-statements/ - 19-other-receivables"/>
    <hyperlink ref="E22" r:id="rId13" location="20-cash-and-cash-equivalents" display="http://www.wartsilareports.com/en-US/2016/ar/financial-statements/financials-2016/consolidated-financial-statements/notes-to-the-consolidated-financial-statements/ - 20-cash-and-cash-equivalents"/>
    <hyperlink ref="E12" r:id="rId14" location="21-deferred-taxes" display="http://www.wartsilareports.com/en-US/2016/ar/financial-statements/financials-2016/consolidated-financial-statements/notes-to-the-consolidated-financial-statements/ - 21-deferred-taxes"/>
    <hyperlink ref="D48" r:id="rId15" location="18-financial-assets-and-liabilities-by-measurement-category" display="http://www.wartsilareports.com/en-US/2016/ar/financial-statements/financials-2016/consolidated-financial-statements/notes-to-the-consolidated-financial-statements/ - 18-financial-assets-and-liabilities-by-measurement-category"/>
    <hyperlink ref="D57" r:id="rId16" location="18-financial-assets-and-liabilities-by-measurement-category" display="http://www.wartsilareports.com/en-US/2016/ar/financial-statements/financials-2016/consolidated-financial-statements/notes-to-the-consolidated-financial-statements/ - 18-financial-assets-and-liabilities-by-measurement-category"/>
    <hyperlink ref="D60" r:id="rId17" location="18-financial-assets-and-liabilities-by-measurement-category" display="http://www.wartsilareports.com/en-US/2016/ar/financial-statements/financials-2016/consolidated-financial-statements/notes-to-the-consolidated-financial-statements/ - 18-financial-assets-and-liabilities-by-measurement-category"/>
    <hyperlink ref="E49" r:id="rId18" location="21-deferred-taxes" display="http://www.wartsilareports.com/en-US/2016/ar/financial-statements/financials-2016/consolidated-financial-statements/notes-to-the-consolidated-financial-statements/ - 21-deferred-taxes"/>
    <hyperlink ref="E35" r:id="rId19" location="23-equity" display="http://www.wartsilareports.com/en-US/2016/ar/financial-statements/financials-2016/consolidated-financial-statements/notes-to-the-consolidated-financial-statements/ - 23-equity"/>
    <hyperlink ref="E36" r:id="rId20" location="23-equity" display="http://www.wartsilareports.com/en-US/2016/ar/financial-statements/financials-2016/consolidated-financial-statements/notes-to-the-consolidated-financial-statements/ - 23-equity"/>
    <hyperlink ref="E37" r:id="rId21" location="23-equity" display="http://www.wartsilareports.com/en-US/2016/ar/financial-statements/financials-2016/consolidated-financial-statements/notes-to-the-consolidated-financial-statements/ - 23-equity"/>
    <hyperlink ref="E38" r:id="rId22" location="23-equity" display="http://www.wartsilareports.com/en-US/2016/ar/financial-statements/financials-2016/consolidated-financial-statements/notes-to-the-consolidated-financial-statements/ - 23-equity"/>
    <hyperlink ref="E50" r:id="rId23" location="22-pension-obligations" display="http://www.wartsilareports.com/en-US/2016/ar/financial-statements/financials-2016/consolidated-financial-statements/notes-to-the-consolidated-financial-statements/ - 22-pension-obligations"/>
    <hyperlink ref="E51" r:id="rId24" location="24-provisions" display="http://www.wartsilareports.com/en-US/2016/ar/financial-statements/financials-2016/consolidated-financial-statements/notes-to-the-consolidated-financial-statements/ - 24-provisions"/>
    <hyperlink ref="E48" r:id="rId25" location="25-financial-liabilities" display="http://www.wartsilareports.com/en-US/2016/ar/financial-statements/financials-2016/consolidated-financial-statements/notes-to-the-consolidated-financial-statements/ - 25-financial-liabilities"/>
    <hyperlink ref="E57" r:id="rId26" location="25-financial-liabilities" display="http://www.wartsilareports.com/en-US/2016/ar/financial-statements/financials-2016/consolidated-financial-statements/notes-to-the-consolidated-financial-statements/ - 25-financial-liabilities"/>
    <hyperlink ref="E60" r:id="rId27" location="25-financial-liabilities" display="http://www.wartsilareports.com/en-US/2016/ar/financial-statements/financials-2016/consolidated-financial-statements/notes-to-the-consolidated-financial-statements/ - 25-financial-liabilities"/>
    <hyperlink ref="E62" r:id="rId28" location="26-other-liabilities" display="http://www.wartsilareports.com/en-US/2016/ar/financial-statements/financials-2016/consolidated-financial-statements/notes-to-the-consolidated-financial-statements/ - 26-other-liabilities"/>
    <hyperlink ref="E58" r:id="rId29" location="24-provisions" display="http://www.wartsilareports.com/en-US/2016/ar/financial-statements/financials-2016/consolidated-financial-statements/notes-to-the-consolidated-financial-statements/ - 24-provisions"/>
    <hyperlink ref="E53" r:id="rId30" location="26-other-liabilities" display="http://www.wartsilareports.com/en-US/2016/ar/financial-statements/financials-2016/consolidated-financial-statements/notes-to-the-consolidated-financial-statements/ - 26-other-liabilities"/>
    <hyperlink ref="E13" r:id="rId31" location="18-financial-assets-and-liabilities-by-measurement-category" display="http://www.wartsilareports.com/en-US/2016/ar/financial-statements/financials-2016/consolidated-financial-statements/notes-to-the-consolidated-financial-statements/ - 18-financial-assets-and-liabilities-by-measurement-category"/>
    <hyperlink ref="E39" r:id="rId32" location="22-pension-obligations" display="http://www.wartsilareports.com/en-US/2016/ar/financial-statements/financials-2016/consolidated-financial-statements/notes-to-the-consolidated-financial-statements/ - 22-pension-obligations"/>
  </hyperlinks>
  <printOptions horizontalCentered="1"/>
  <pageMargins left="3.937007874015748E-2" right="1.0629921259842521" top="1.1417322834645669" bottom="1.1417322834645669" header="0" footer="0"/>
  <pageSetup paperSize="9" scale="85" fitToHeight="2" orientation="portrait" r:id="rId33"/>
  <headerFooter alignWithMargins="0"/>
  <rowBreaks count="1" manualBreakCount="1">
    <brk id="28" max="4" man="1"/>
  </rowBreaks>
  <customProperties>
    <customPr name="SheetOptions" r:id="rId34"/>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30"/>
  <sheetViews>
    <sheetView zoomScaleNormal="100" workbookViewId="0">
      <selection sqref="A1:F1"/>
    </sheetView>
  </sheetViews>
  <sheetFormatPr defaultColWidth="8.83203125" defaultRowHeight="12.75"/>
  <cols>
    <col min="1" max="1" width="3.33203125" style="243" customWidth="1"/>
    <col min="2" max="2" width="73.33203125" style="242" customWidth="1"/>
    <col min="3" max="3" width="18.33203125" style="275" customWidth="1"/>
    <col min="4" max="4" width="18.33203125" style="216" customWidth="1"/>
    <col min="5" max="5" width="8.33203125" style="216" customWidth="1"/>
    <col min="6" max="6" width="8.33203125" style="439" customWidth="1"/>
    <col min="7" max="17" width="3.6640625" style="205" customWidth="1"/>
    <col min="18" max="16384" width="8.83203125" style="243"/>
  </cols>
  <sheetData>
    <row r="1" spans="1:17" ht="15.75" customHeight="1">
      <c r="A1" s="1095" t="s">
        <v>984</v>
      </c>
      <c r="B1" s="1095"/>
      <c r="C1" s="1095"/>
      <c r="D1" s="1095"/>
      <c r="E1" s="1095"/>
      <c r="F1" s="1095"/>
    </row>
    <row r="2" spans="1:17" s="1024" customFormat="1" ht="11.25" customHeight="1">
      <c r="A2" s="527"/>
      <c r="B2" s="241"/>
      <c r="C2" s="526"/>
      <c r="D2" s="526"/>
      <c r="E2" s="866"/>
      <c r="F2" s="977"/>
      <c r="G2" s="205"/>
      <c r="H2" s="205"/>
      <c r="I2" s="205"/>
      <c r="J2" s="205"/>
      <c r="K2" s="205"/>
      <c r="L2" s="205"/>
      <c r="M2" s="205"/>
      <c r="N2" s="205"/>
      <c r="O2" s="205"/>
      <c r="P2" s="205"/>
      <c r="Q2" s="205"/>
    </row>
    <row r="3" spans="1:17" ht="11.25" customHeight="1">
      <c r="A3" s="1114" t="s">
        <v>728</v>
      </c>
      <c r="B3" s="1114"/>
      <c r="C3" s="693">
        <v>2016</v>
      </c>
      <c r="D3" s="208">
        <v>2015</v>
      </c>
      <c r="E3" s="1126" t="s">
        <v>879</v>
      </c>
      <c r="F3" s="1126"/>
    </row>
    <row r="4" spans="1:17" ht="11.25">
      <c r="A4" s="1127" t="s">
        <v>197</v>
      </c>
      <c r="B4" s="1127"/>
      <c r="C4" s="694"/>
      <c r="D4" s="456"/>
      <c r="E4" s="456"/>
      <c r="F4" s="532"/>
    </row>
    <row r="5" spans="1:17" ht="11.25">
      <c r="A5" s="1128" t="s">
        <v>1131</v>
      </c>
      <c r="B5" s="1128"/>
      <c r="C5" s="701">
        <v>357</v>
      </c>
      <c r="D5" s="456">
        <v>451</v>
      </c>
      <c r="E5" s="456"/>
      <c r="F5" s="532"/>
    </row>
    <row r="6" spans="1:17" ht="11.25">
      <c r="A6" s="1128" t="s">
        <v>895</v>
      </c>
      <c r="B6" s="1128"/>
      <c r="C6" s="701"/>
      <c r="D6" s="456"/>
      <c r="E6" s="456"/>
      <c r="F6" s="568"/>
    </row>
    <row r="7" spans="1:17" ht="11.25">
      <c r="A7" s="970"/>
      <c r="B7" s="974" t="s">
        <v>433</v>
      </c>
      <c r="C7" s="701">
        <v>138</v>
      </c>
      <c r="D7" s="456">
        <v>124</v>
      </c>
      <c r="E7" s="548"/>
      <c r="F7" s="1062">
        <v>8</v>
      </c>
    </row>
    <row r="8" spans="1:17" ht="11.25">
      <c r="A8" s="970"/>
      <c r="B8" s="974" t="s">
        <v>195</v>
      </c>
      <c r="C8" s="701">
        <v>53</v>
      </c>
      <c r="D8" s="456">
        <v>34</v>
      </c>
      <c r="E8" s="548"/>
      <c r="F8" s="1062">
        <v>10</v>
      </c>
    </row>
    <row r="9" spans="1:17" ht="23.25" customHeight="1">
      <c r="A9" s="970"/>
      <c r="B9" s="969" t="s">
        <v>1134</v>
      </c>
      <c r="C9" s="701">
        <v>-6</v>
      </c>
      <c r="D9" s="456">
        <v>-27</v>
      </c>
      <c r="E9" s="548"/>
      <c r="F9" s="874"/>
    </row>
    <row r="10" spans="1:17" ht="11.25">
      <c r="A10" s="970"/>
      <c r="B10" s="974" t="s">
        <v>31</v>
      </c>
      <c r="C10" s="701">
        <v>-14</v>
      </c>
      <c r="D10" s="456">
        <v>-17</v>
      </c>
      <c r="E10" s="548"/>
      <c r="F10" s="873">
        <v>15</v>
      </c>
    </row>
    <row r="11" spans="1:17" ht="11.25">
      <c r="A11" s="975"/>
      <c r="B11" s="521" t="s">
        <v>585</v>
      </c>
      <c r="C11" s="713">
        <v>123</v>
      </c>
      <c r="D11" s="518">
        <v>124</v>
      </c>
      <c r="E11" s="523"/>
      <c r="F11" s="1065">
        <v>11</v>
      </c>
    </row>
    <row r="12" spans="1:17" ht="11.25">
      <c r="A12" s="1128" t="s">
        <v>845</v>
      </c>
      <c r="B12" s="1128"/>
      <c r="C12" s="714">
        <v>650</v>
      </c>
      <c r="D12" s="571">
        <v>688</v>
      </c>
      <c r="E12" s="863"/>
      <c r="F12" s="567"/>
    </row>
    <row r="13" spans="1:17" ht="11.25">
      <c r="A13" s="970"/>
      <c r="B13" s="974"/>
      <c r="C13" s="701"/>
      <c r="D13" s="569"/>
      <c r="E13" s="569"/>
      <c r="F13" s="568"/>
    </row>
    <row r="14" spans="1:17" ht="11.25">
      <c r="A14" s="1127" t="s">
        <v>39</v>
      </c>
      <c r="B14" s="1127"/>
      <c r="C14" s="701"/>
      <c r="D14" s="569"/>
      <c r="E14" s="875"/>
      <c r="F14" s="874"/>
    </row>
    <row r="15" spans="1:17" ht="11.25">
      <c r="A15" s="1128" t="s">
        <v>1133</v>
      </c>
      <c r="B15" s="1128"/>
      <c r="C15" s="701">
        <v>89</v>
      </c>
      <c r="D15" s="570">
        <v>-193</v>
      </c>
      <c r="E15" s="617"/>
      <c r="F15" s="874"/>
    </row>
    <row r="16" spans="1:17" ht="11.25">
      <c r="A16" s="1128" t="s">
        <v>40</v>
      </c>
      <c r="B16" s="1128"/>
      <c r="C16" s="701">
        <v>162</v>
      </c>
      <c r="D16" s="570">
        <v>79</v>
      </c>
      <c r="E16" s="617"/>
      <c r="F16" s="1062">
        <v>17</v>
      </c>
      <c r="G16" s="239"/>
    </row>
    <row r="17" spans="1:7" ht="11.25">
      <c r="A17" s="1129" t="s">
        <v>415</v>
      </c>
      <c r="B17" s="1129"/>
      <c r="C17" s="713">
        <v>-167</v>
      </c>
      <c r="D17" s="518">
        <v>-229</v>
      </c>
      <c r="E17" s="523"/>
      <c r="F17" s="572"/>
    </row>
    <row r="18" spans="1:7" ht="11.25">
      <c r="A18" s="1128" t="s">
        <v>883</v>
      </c>
      <c r="B18" s="1128"/>
      <c r="C18" s="714">
        <v>84</v>
      </c>
      <c r="D18" s="571">
        <v>-343</v>
      </c>
      <c r="E18" s="863"/>
      <c r="F18" s="567"/>
    </row>
    <row r="19" spans="1:7" ht="11.25">
      <c r="A19" s="1111"/>
      <c r="B19" s="1111"/>
      <c r="C19" s="701"/>
      <c r="D19" s="569"/>
      <c r="E19" s="569"/>
      <c r="F19" s="568"/>
    </row>
    <row r="20" spans="1:7" ht="11.25" customHeight="1">
      <c r="A20" s="1130" t="s">
        <v>886</v>
      </c>
      <c r="B20" s="1130"/>
      <c r="C20" s="701">
        <v>734</v>
      </c>
      <c r="D20" s="570">
        <v>346</v>
      </c>
      <c r="E20" s="570"/>
      <c r="F20" s="568"/>
    </row>
    <row r="21" spans="1:7" ht="11.25">
      <c r="A21" s="1111"/>
      <c r="B21" s="1111"/>
      <c r="C21" s="701"/>
      <c r="D21" s="569"/>
      <c r="E21" s="569"/>
      <c r="F21" s="568"/>
    </row>
    <row r="22" spans="1:7" ht="11.25">
      <c r="A22" s="1127" t="s">
        <v>426</v>
      </c>
      <c r="B22" s="1127"/>
      <c r="C22" s="701"/>
      <c r="D22" s="569"/>
      <c r="E22" s="569"/>
      <c r="F22" s="568"/>
    </row>
    <row r="23" spans="1:7" ht="11.25">
      <c r="A23" s="1128" t="s">
        <v>428</v>
      </c>
      <c r="B23" s="1128"/>
      <c r="C23" s="701">
        <v>36</v>
      </c>
      <c r="D23" s="570">
        <v>45</v>
      </c>
      <c r="E23" s="570"/>
      <c r="F23" s="568"/>
    </row>
    <row r="24" spans="1:7" ht="11.25">
      <c r="A24" s="1128" t="s">
        <v>427</v>
      </c>
      <c r="B24" s="1128"/>
      <c r="C24" s="701">
        <v>-31</v>
      </c>
      <c r="D24" s="570">
        <v>-29</v>
      </c>
      <c r="E24" s="570"/>
      <c r="F24" s="568"/>
    </row>
    <row r="25" spans="1:7" ht="11.25">
      <c r="A25" s="1129" t="s">
        <v>893</v>
      </c>
      <c r="B25" s="1129"/>
      <c r="C25" s="713">
        <v>-127</v>
      </c>
      <c r="D25" s="518">
        <v>-108</v>
      </c>
      <c r="E25" s="523"/>
      <c r="F25" s="572"/>
    </row>
    <row r="26" spans="1:7" ht="11.25">
      <c r="A26" s="1128" t="s">
        <v>894</v>
      </c>
      <c r="B26" s="1128"/>
      <c r="C26" s="727">
        <v>-121</v>
      </c>
      <c r="D26" s="571">
        <v>-91</v>
      </c>
      <c r="E26" s="863"/>
      <c r="F26" s="567"/>
    </row>
    <row r="27" spans="1:7" ht="11.25">
      <c r="A27" s="975"/>
      <c r="B27" s="521"/>
      <c r="C27" s="713"/>
      <c r="D27" s="518"/>
      <c r="E27" s="523"/>
      <c r="F27" s="572"/>
    </row>
    <row r="28" spans="1:7" ht="11.25">
      <c r="A28" s="1105" t="s">
        <v>578</v>
      </c>
      <c r="B28" s="1105"/>
      <c r="C28" s="706">
        <v>613</v>
      </c>
      <c r="D28" s="584">
        <v>255</v>
      </c>
      <c r="E28" s="584"/>
      <c r="F28" s="589"/>
    </row>
    <row r="29" spans="1:7" ht="11.25">
      <c r="A29" s="970"/>
      <c r="B29" s="974"/>
      <c r="C29" s="727"/>
      <c r="D29" s="564"/>
      <c r="E29" s="862"/>
      <c r="F29" s="567"/>
    </row>
    <row r="30" spans="1:7" ht="11.25">
      <c r="A30" s="1127" t="s">
        <v>889</v>
      </c>
      <c r="B30" s="1127"/>
      <c r="C30" s="728"/>
      <c r="D30" s="569"/>
      <c r="E30" s="569"/>
      <c r="F30" s="568"/>
    </row>
    <row r="31" spans="1:7" ht="11.25">
      <c r="A31" s="1128" t="s">
        <v>878</v>
      </c>
      <c r="B31" s="1128"/>
      <c r="C31" s="728">
        <v>-81</v>
      </c>
      <c r="D31" s="570">
        <v>-258</v>
      </c>
      <c r="E31" s="617"/>
      <c r="F31" s="1062">
        <v>2</v>
      </c>
      <c r="G31" s="239"/>
    </row>
    <row r="32" spans="1:7" ht="11.25">
      <c r="A32" s="1128" t="s">
        <v>34</v>
      </c>
      <c r="B32" s="1128"/>
      <c r="C32" s="728">
        <v>-9</v>
      </c>
      <c r="D32" s="570">
        <v>-9</v>
      </c>
      <c r="E32" s="617"/>
      <c r="F32" s="873">
        <v>15</v>
      </c>
    </row>
    <row r="33" spans="1:17" ht="11.25">
      <c r="A33" s="1128" t="s">
        <v>435</v>
      </c>
      <c r="B33" s="1128"/>
      <c r="C33" s="728">
        <v>-55</v>
      </c>
      <c r="D33" s="570">
        <v>-79</v>
      </c>
      <c r="E33" s="873">
        <v>13</v>
      </c>
      <c r="F33" s="873">
        <v>14</v>
      </c>
    </row>
    <row r="34" spans="1:17" ht="11.25">
      <c r="A34" s="1128" t="s">
        <v>434</v>
      </c>
      <c r="B34" s="1128"/>
      <c r="C34" s="728">
        <v>18</v>
      </c>
      <c r="D34" s="570">
        <v>13</v>
      </c>
      <c r="E34" s="617"/>
      <c r="F34" s="874"/>
    </row>
    <row r="35" spans="1:17" ht="11.25">
      <c r="A35" s="1128" t="s">
        <v>928</v>
      </c>
      <c r="B35" s="1128"/>
      <c r="C35" s="728">
        <v>1</v>
      </c>
      <c r="D35" s="570">
        <v>1</v>
      </c>
      <c r="E35" s="617"/>
      <c r="F35" s="1062">
        <v>16</v>
      </c>
    </row>
    <row r="36" spans="1:17" ht="11.25">
      <c r="A36" s="1129" t="s">
        <v>1284</v>
      </c>
      <c r="B36" s="1129"/>
      <c r="C36" s="754"/>
      <c r="D36" s="605">
        <v>44</v>
      </c>
      <c r="E36" s="605"/>
      <c r="F36" s="1036"/>
      <c r="G36" s="926"/>
      <c r="H36" s="926"/>
      <c r="I36" s="926"/>
      <c r="J36" s="926"/>
      <c r="K36" s="926"/>
      <c r="L36" s="926"/>
      <c r="M36" s="926"/>
      <c r="N36" s="926"/>
      <c r="O36" s="926"/>
      <c r="P36" s="926"/>
      <c r="Q36" s="926"/>
    </row>
    <row r="37" spans="1:17" ht="11.25">
      <c r="A37" s="1131" t="s">
        <v>581</v>
      </c>
      <c r="B37" s="1131"/>
      <c r="C37" s="706">
        <v>-126</v>
      </c>
      <c r="D37" s="584">
        <v>-288</v>
      </c>
      <c r="E37" s="584"/>
      <c r="F37" s="589"/>
    </row>
    <row r="38" spans="1:17" ht="11.25">
      <c r="A38" s="970"/>
      <c r="B38" s="974"/>
      <c r="C38" s="727"/>
      <c r="D38" s="564"/>
      <c r="E38" s="862"/>
      <c r="F38" s="567"/>
    </row>
    <row r="39" spans="1:17" ht="11.25">
      <c r="A39" s="1130" t="s">
        <v>834</v>
      </c>
      <c r="B39" s="1130"/>
      <c r="C39" s="728">
        <v>487</v>
      </c>
      <c r="D39" s="456">
        <v>-33</v>
      </c>
      <c r="E39" s="548"/>
      <c r="F39" s="874"/>
    </row>
    <row r="40" spans="1:17" ht="11.25">
      <c r="A40" s="970"/>
      <c r="B40" s="974"/>
      <c r="C40" s="728"/>
      <c r="D40" s="569"/>
      <c r="E40" s="875"/>
      <c r="F40" s="874"/>
    </row>
    <row r="41" spans="1:17" s="251" customFormat="1" ht="11.25">
      <c r="A41" s="1127" t="s">
        <v>349</v>
      </c>
      <c r="B41" s="1127"/>
      <c r="C41" s="728"/>
      <c r="D41" s="569"/>
      <c r="E41" s="875"/>
      <c r="F41" s="874"/>
      <c r="G41" s="205"/>
      <c r="H41" s="205"/>
      <c r="I41" s="205"/>
      <c r="J41" s="205"/>
      <c r="K41" s="205"/>
      <c r="L41" s="205"/>
      <c r="M41" s="205"/>
      <c r="N41" s="205"/>
      <c r="O41" s="205"/>
      <c r="P41" s="205"/>
      <c r="Q41" s="205"/>
    </row>
    <row r="42" spans="1:17" ht="11.25">
      <c r="A42" s="1081" t="s">
        <v>1136</v>
      </c>
      <c r="B42" s="1081"/>
      <c r="C42" s="728">
        <v>131</v>
      </c>
      <c r="D42" s="570">
        <v>50</v>
      </c>
      <c r="E42" s="617"/>
      <c r="F42" s="873">
        <v>25</v>
      </c>
    </row>
    <row r="43" spans="1:17" ht="11.25">
      <c r="A43" s="1128" t="s">
        <v>1135</v>
      </c>
      <c r="B43" s="1128"/>
      <c r="C43" s="728">
        <v>-91</v>
      </c>
      <c r="D43" s="570">
        <v>-112</v>
      </c>
      <c r="E43" s="617"/>
      <c r="F43" s="873">
        <v>25</v>
      </c>
    </row>
    <row r="44" spans="1:17" ht="11.25">
      <c r="A44" s="1128" t="s">
        <v>539</v>
      </c>
      <c r="B44" s="1128"/>
      <c r="C44" s="728">
        <v>-4</v>
      </c>
      <c r="D44" s="570">
        <v>-16</v>
      </c>
      <c r="E44" s="617"/>
      <c r="F44" s="546"/>
    </row>
    <row r="45" spans="1:17" ht="11.25">
      <c r="A45" s="1128" t="s">
        <v>144</v>
      </c>
      <c r="B45" s="1128"/>
      <c r="C45" s="728">
        <v>-125</v>
      </c>
      <c r="D45" s="570">
        <v>110</v>
      </c>
      <c r="E45" s="570"/>
      <c r="F45" s="532"/>
    </row>
    <row r="46" spans="1:17" ht="11.25">
      <c r="A46" s="1129" t="s">
        <v>193</v>
      </c>
      <c r="B46" s="1129"/>
      <c r="C46" s="713">
        <v>-250</v>
      </c>
      <c r="D46" s="518">
        <v>-242</v>
      </c>
      <c r="E46" s="523"/>
      <c r="F46" s="559"/>
    </row>
    <row r="47" spans="1:17" ht="11.25">
      <c r="A47" s="1105" t="s">
        <v>365</v>
      </c>
      <c r="B47" s="1105"/>
      <c r="C47" s="706">
        <v>-339</v>
      </c>
      <c r="D47" s="584">
        <v>-210</v>
      </c>
      <c r="E47" s="584"/>
      <c r="F47" s="588"/>
    </row>
    <row r="48" spans="1:17" ht="11.25">
      <c r="A48" s="970"/>
      <c r="B48" s="974"/>
      <c r="C48" s="727"/>
      <c r="D48" s="564"/>
      <c r="E48" s="862"/>
      <c r="F48" s="543"/>
    </row>
    <row r="49" spans="1:7" ht="11.25" customHeight="1">
      <c r="A49" s="1130" t="s">
        <v>929</v>
      </c>
      <c r="B49" s="1130"/>
      <c r="C49" s="704">
        <v>148</v>
      </c>
      <c r="D49" s="459">
        <v>-243</v>
      </c>
      <c r="E49" s="459"/>
      <c r="F49" s="546"/>
      <c r="G49" s="264"/>
    </row>
    <row r="50" spans="1:7" ht="11.25">
      <c r="A50" s="970"/>
      <c r="B50" s="974"/>
      <c r="C50" s="729"/>
      <c r="D50" s="565"/>
      <c r="E50" s="565"/>
      <c r="F50" s="532"/>
    </row>
    <row r="51" spans="1:7" ht="11.25">
      <c r="A51" s="1128" t="s">
        <v>1193</v>
      </c>
      <c r="B51" s="1128"/>
      <c r="C51" s="729">
        <v>334</v>
      </c>
      <c r="D51" s="566">
        <v>571</v>
      </c>
      <c r="E51" s="566"/>
      <c r="F51" s="528"/>
    </row>
    <row r="52" spans="1:7" ht="11.25" customHeight="1">
      <c r="A52" s="1128" t="s">
        <v>731</v>
      </c>
      <c r="B52" s="1128"/>
      <c r="C52" s="729">
        <v>-9</v>
      </c>
      <c r="D52" s="566">
        <v>5</v>
      </c>
      <c r="E52" s="566"/>
      <c r="F52" s="528"/>
    </row>
    <row r="53" spans="1:7" ht="11.25">
      <c r="A53" s="1128" t="s">
        <v>1194</v>
      </c>
      <c r="B53" s="1128"/>
      <c r="C53" s="729">
        <v>472</v>
      </c>
      <c r="D53" s="566">
        <v>334</v>
      </c>
      <c r="E53" s="566"/>
      <c r="F53" s="528"/>
    </row>
    <row r="54" spans="1:7" ht="11.25" customHeight="1">
      <c r="B54" s="265"/>
      <c r="C54" s="266"/>
      <c r="D54" s="268"/>
      <c r="E54" s="268"/>
    </row>
    <row r="55" spans="1:7" ht="10.5" customHeight="1">
      <c r="B55" s="228"/>
      <c r="C55" s="269"/>
      <c r="D55" s="268"/>
      <c r="E55" s="268"/>
    </row>
    <row r="56" spans="1:7" ht="10.5" customHeight="1">
      <c r="A56" s="1094" t="s">
        <v>909</v>
      </c>
      <c r="B56" s="1094"/>
      <c r="C56" s="1094"/>
      <c r="D56" s="1094"/>
      <c r="E56" s="1094"/>
      <c r="F56" s="1094"/>
    </row>
    <row r="57" spans="1:7" ht="10.5" customHeight="1">
      <c r="B57" s="271"/>
      <c r="C57" s="269"/>
      <c r="D57" s="268"/>
      <c r="E57" s="268"/>
    </row>
    <row r="58" spans="1:7" ht="10.5" customHeight="1">
      <c r="B58" s="271"/>
      <c r="C58" s="269"/>
      <c r="D58" s="268"/>
      <c r="E58" s="268"/>
    </row>
    <row r="59" spans="1:7" ht="10.5" customHeight="1">
      <c r="B59" s="1094"/>
      <c r="C59" s="1094"/>
      <c r="D59" s="1094"/>
      <c r="E59" s="1094"/>
      <c r="F59" s="1094"/>
    </row>
    <row r="60" spans="1:7" ht="10.5" customHeight="1">
      <c r="B60" s="271"/>
      <c r="C60" s="269"/>
      <c r="D60" s="268"/>
      <c r="E60" s="268"/>
    </row>
    <row r="61" spans="1:7" ht="10.5" customHeight="1">
      <c r="B61" s="271"/>
      <c r="C61" s="269"/>
      <c r="D61" s="268"/>
      <c r="E61" s="268"/>
    </row>
    <row r="62" spans="1:7" ht="12">
      <c r="B62" s="271"/>
      <c r="C62" s="269"/>
      <c r="D62" s="268"/>
      <c r="E62" s="268"/>
    </row>
    <row r="63" spans="1:7" ht="12">
      <c r="B63" s="271"/>
      <c r="C63" s="269"/>
      <c r="D63" s="268"/>
      <c r="E63" s="268"/>
    </row>
    <row r="64" spans="1:7" ht="12">
      <c r="B64" s="271"/>
      <c r="C64" s="269"/>
      <c r="D64" s="268"/>
      <c r="E64" s="268"/>
    </row>
    <row r="65" spans="2:5" ht="12">
      <c r="B65" s="271"/>
      <c r="C65" s="269"/>
      <c r="D65" s="268"/>
      <c r="E65" s="268"/>
    </row>
    <row r="66" spans="2:5" ht="12">
      <c r="B66" s="271"/>
      <c r="C66" s="269"/>
      <c r="D66" s="268"/>
      <c r="E66" s="268"/>
    </row>
    <row r="67" spans="2:5" ht="12">
      <c r="B67" s="271"/>
      <c r="C67" s="269"/>
      <c r="D67" s="268"/>
      <c r="E67" s="268"/>
    </row>
    <row r="68" spans="2:5" ht="12">
      <c r="B68" s="271"/>
      <c r="C68" s="269"/>
      <c r="D68" s="268"/>
      <c r="E68" s="268"/>
    </row>
    <row r="69" spans="2:5" ht="12">
      <c r="B69" s="271"/>
      <c r="C69" s="272"/>
      <c r="D69" s="273"/>
      <c r="E69" s="273"/>
    </row>
    <row r="70" spans="2:5" ht="12">
      <c r="B70" s="271"/>
      <c r="C70" s="272"/>
      <c r="D70" s="273"/>
      <c r="E70" s="273"/>
    </row>
    <row r="71" spans="2:5" ht="12">
      <c r="B71" s="271"/>
      <c r="C71" s="272"/>
      <c r="D71" s="273"/>
      <c r="E71" s="273"/>
    </row>
    <row r="72" spans="2:5" ht="12">
      <c r="B72" s="271"/>
      <c r="C72" s="272"/>
      <c r="D72" s="273"/>
      <c r="E72" s="273"/>
    </row>
    <row r="73" spans="2:5">
      <c r="B73" s="241"/>
      <c r="C73" s="274"/>
      <c r="D73" s="218"/>
      <c r="E73" s="218"/>
    </row>
    <row r="74" spans="2:5">
      <c r="B74" s="241"/>
      <c r="C74" s="274"/>
      <c r="D74" s="218"/>
      <c r="E74" s="218"/>
    </row>
    <row r="75" spans="2:5">
      <c r="B75" s="241"/>
      <c r="C75" s="274"/>
      <c r="D75" s="218"/>
      <c r="E75" s="218"/>
    </row>
    <row r="76" spans="2:5">
      <c r="B76" s="241"/>
      <c r="C76" s="274"/>
      <c r="D76" s="218"/>
      <c r="E76" s="218"/>
    </row>
    <row r="77" spans="2:5">
      <c r="B77" s="241"/>
      <c r="C77" s="274"/>
      <c r="D77" s="218"/>
      <c r="E77" s="218"/>
    </row>
    <row r="78" spans="2:5">
      <c r="B78" s="241"/>
      <c r="C78" s="274"/>
      <c r="D78" s="218"/>
      <c r="E78" s="218"/>
    </row>
    <row r="79" spans="2:5">
      <c r="B79" s="241"/>
      <c r="C79" s="274"/>
      <c r="D79" s="218"/>
      <c r="E79" s="218"/>
    </row>
    <row r="80" spans="2:5">
      <c r="B80" s="241"/>
      <c r="C80" s="274"/>
      <c r="D80" s="218"/>
      <c r="E80" s="218"/>
    </row>
    <row r="81" spans="2:5">
      <c r="B81" s="241"/>
      <c r="C81" s="274"/>
      <c r="D81" s="218"/>
      <c r="E81" s="218"/>
    </row>
    <row r="82" spans="2:5">
      <c r="C82" s="274"/>
      <c r="D82" s="218"/>
      <c r="E82" s="218"/>
    </row>
    <row r="83" spans="2:5">
      <c r="C83" s="274"/>
      <c r="D83" s="218"/>
      <c r="E83" s="218"/>
    </row>
    <row r="84" spans="2:5">
      <c r="C84" s="274"/>
      <c r="D84" s="218"/>
      <c r="E84" s="218"/>
    </row>
    <row r="85" spans="2:5">
      <c r="C85" s="274"/>
      <c r="D85" s="218"/>
      <c r="E85" s="218"/>
    </row>
    <row r="86" spans="2:5">
      <c r="C86" s="274"/>
      <c r="D86" s="218"/>
      <c r="E86" s="218"/>
    </row>
    <row r="87" spans="2:5">
      <c r="C87" s="274"/>
      <c r="D87" s="218"/>
      <c r="E87" s="218"/>
    </row>
    <row r="88" spans="2:5">
      <c r="C88" s="274"/>
      <c r="D88" s="218"/>
      <c r="E88" s="218"/>
    </row>
    <row r="89" spans="2:5">
      <c r="C89" s="274"/>
      <c r="D89" s="218"/>
      <c r="E89" s="218"/>
    </row>
    <row r="90" spans="2:5">
      <c r="C90" s="274"/>
      <c r="D90" s="218"/>
      <c r="E90" s="218"/>
    </row>
    <row r="91" spans="2:5">
      <c r="C91" s="274"/>
      <c r="D91" s="218"/>
      <c r="E91" s="218"/>
    </row>
    <row r="92" spans="2:5">
      <c r="C92" s="274"/>
      <c r="D92" s="218"/>
      <c r="E92" s="218"/>
    </row>
    <row r="93" spans="2:5">
      <c r="C93" s="218"/>
      <c r="D93" s="218"/>
      <c r="E93" s="218"/>
    </row>
    <row r="94" spans="2:5">
      <c r="C94" s="218"/>
      <c r="D94" s="218"/>
      <c r="E94" s="218"/>
    </row>
    <row r="95" spans="2:5">
      <c r="C95" s="218"/>
      <c r="D95" s="218"/>
      <c r="E95" s="218"/>
    </row>
    <row r="96" spans="2:5">
      <c r="C96" s="218"/>
      <c r="D96" s="218"/>
      <c r="E96" s="218"/>
    </row>
    <row r="97" spans="3:5">
      <c r="C97" s="218"/>
      <c r="D97" s="218"/>
      <c r="E97" s="218"/>
    </row>
    <row r="98" spans="3:5">
      <c r="C98" s="218"/>
      <c r="D98" s="218"/>
      <c r="E98" s="218"/>
    </row>
    <row r="99" spans="3:5">
      <c r="C99" s="218"/>
      <c r="D99" s="218"/>
      <c r="E99" s="218"/>
    </row>
    <row r="100" spans="3:5">
      <c r="C100" s="218"/>
      <c r="D100" s="218"/>
      <c r="E100" s="218"/>
    </row>
    <row r="101" spans="3:5">
      <c r="C101" s="218"/>
      <c r="D101" s="218"/>
      <c r="E101" s="218"/>
    </row>
    <row r="102" spans="3:5">
      <c r="C102" s="218"/>
      <c r="D102" s="218"/>
      <c r="E102" s="218"/>
    </row>
    <row r="103" spans="3:5">
      <c r="C103" s="218"/>
      <c r="D103" s="218"/>
      <c r="E103" s="218"/>
    </row>
    <row r="104" spans="3:5">
      <c r="C104" s="218"/>
      <c r="D104" s="218"/>
      <c r="E104" s="218"/>
    </row>
    <row r="105" spans="3:5">
      <c r="C105" s="218"/>
      <c r="D105" s="218"/>
      <c r="E105" s="218"/>
    </row>
    <row r="106" spans="3:5">
      <c r="C106" s="218"/>
      <c r="D106" s="218"/>
      <c r="E106" s="218"/>
    </row>
    <row r="107" spans="3:5">
      <c r="C107" s="218"/>
      <c r="D107" s="218"/>
      <c r="E107" s="218"/>
    </row>
    <row r="108" spans="3:5">
      <c r="C108" s="218"/>
      <c r="D108" s="218"/>
      <c r="E108" s="218"/>
    </row>
    <row r="109" spans="3:5">
      <c r="C109" s="218"/>
      <c r="D109" s="218"/>
      <c r="E109" s="218"/>
    </row>
    <row r="110" spans="3:5">
      <c r="C110" s="218"/>
      <c r="D110" s="218"/>
      <c r="E110" s="218"/>
    </row>
    <row r="111" spans="3:5">
      <c r="C111" s="218"/>
      <c r="D111" s="218"/>
      <c r="E111" s="218"/>
    </row>
    <row r="112" spans="3:5">
      <c r="C112" s="218"/>
      <c r="D112" s="218"/>
      <c r="E112" s="218"/>
    </row>
    <row r="113" spans="2:5">
      <c r="C113" s="218"/>
      <c r="D113" s="218"/>
      <c r="E113" s="218"/>
    </row>
    <row r="114" spans="2:5">
      <c r="C114" s="218"/>
      <c r="D114" s="218"/>
      <c r="E114" s="218"/>
    </row>
    <row r="115" spans="2:5">
      <c r="C115" s="218"/>
      <c r="D115" s="218"/>
      <c r="E115" s="218"/>
    </row>
    <row r="116" spans="2:5">
      <c r="C116" s="218"/>
      <c r="D116" s="218"/>
      <c r="E116" s="218"/>
    </row>
    <row r="117" spans="2:5">
      <c r="C117" s="218"/>
      <c r="D117" s="218"/>
      <c r="E117" s="218"/>
    </row>
    <row r="118" spans="2:5">
      <c r="C118" s="218"/>
      <c r="D118" s="218"/>
      <c r="E118" s="218"/>
    </row>
    <row r="119" spans="2:5">
      <c r="B119" s="271"/>
      <c r="C119" s="218"/>
      <c r="D119" s="218"/>
      <c r="E119" s="218"/>
    </row>
    <row r="120" spans="2:5">
      <c r="C120" s="218"/>
      <c r="D120" s="218"/>
      <c r="E120" s="218"/>
    </row>
    <row r="121" spans="2:5">
      <c r="C121" s="218"/>
      <c r="D121" s="218"/>
      <c r="E121" s="218"/>
    </row>
    <row r="122" spans="2:5">
      <c r="C122" s="218"/>
      <c r="D122" s="218"/>
      <c r="E122" s="218"/>
    </row>
    <row r="123" spans="2:5">
      <c r="C123" s="218"/>
      <c r="D123" s="218"/>
      <c r="E123" s="218"/>
    </row>
    <row r="124" spans="2:5">
      <c r="C124" s="218"/>
      <c r="D124" s="218"/>
      <c r="E124" s="218"/>
    </row>
    <row r="125" spans="2:5">
      <c r="C125" s="218"/>
      <c r="D125" s="218"/>
      <c r="E125" s="218"/>
    </row>
    <row r="126" spans="2:5">
      <c r="C126" s="218"/>
      <c r="D126" s="218"/>
      <c r="E126" s="218"/>
    </row>
    <row r="127" spans="2:5">
      <c r="C127" s="218"/>
      <c r="D127" s="218"/>
      <c r="E127" s="218"/>
    </row>
    <row r="128" spans="2:5">
      <c r="C128" s="218"/>
      <c r="D128" s="218"/>
      <c r="E128" s="218"/>
    </row>
    <row r="129" spans="3:5">
      <c r="C129" s="218"/>
      <c r="D129" s="218"/>
      <c r="E129" s="218"/>
    </row>
    <row r="130" spans="3:5">
      <c r="C130" s="218"/>
      <c r="D130" s="218"/>
      <c r="E130" s="218"/>
    </row>
    <row r="131" spans="3:5">
      <c r="C131" s="218"/>
      <c r="D131" s="218"/>
      <c r="E131" s="218"/>
    </row>
    <row r="132" spans="3:5">
      <c r="C132" s="218"/>
      <c r="D132" s="218"/>
      <c r="E132" s="218"/>
    </row>
    <row r="133" spans="3:5">
      <c r="C133" s="218"/>
      <c r="D133" s="218"/>
      <c r="E133" s="218"/>
    </row>
    <row r="134" spans="3:5">
      <c r="C134" s="218"/>
      <c r="D134" s="218"/>
      <c r="E134" s="218"/>
    </row>
    <row r="135" spans="3:5">
      <c r="C135" s="218"/>
      <c r="D135" s="218"/>
      <c r="E135" s="218"/>
    </row>
    <row r="136" spans="3:5">
      <c r="C136" s="218"/>
      <c r="D136" s="218"/>
      <c r="E136" s="218"/>
    </row>
    <row r="137" spans="3:5">
      <c r="C137" s="218"/>
      <c r="D137" s="218"/>
      <c r="E137" s="218"/>
    </row>
    <row r="138" spans="3:5">
      <c r="C138" s="218"/>
      <c r="D138" s="218"/>
      <c r="E138" s="218"/>
    </row>
    <row r="139" spans="3:5">
      <c r="C139" s="218"/>
      <c r="D139" s="218"/>
      <c r="E139" s="218"/>
    </row>
    <row r="140" spans="3:5">
      <c r="C140" s="218"/>
      <c r="D140" s="218"/>
      <c r="E140" s="218"/>
    </row>
    <row r="141" spans="3:5">
      <c r="C141" s="218"/>
      <c r="D141" s="218"/>
      <c r="E141" s="218"/>
    </row>
    <row r="142" spans="3:5">
      <c r="C142" s="218"/>
      <c r="D142" s="218"/>
      <c r="E142" s="218"/>
    </row>
    <row r="143" spans="3:5">
      <c r="C143" s="218"/>
      <c r="D143" s="218"/>
      <c r="E143" s="218"/>
    </row>
    <row r="144" spans="3:5">
      <c r="C144" s="218"/>
      <c r="D144" s="218"/>
      <c r="E144" s="218"/>
    </row>
    <row r="145" spans="3:5">
      <c r="C145" s="218"/>
      <c r="D145" s="218"/>
      <c r="E145" s="218"/>
    </row>
    <row r="146" spans="3:5">
      <c r="C146" s="218"/>
      <c r="D146" s="218"/>
      <c r="E146" s="218"/>
    </row>
    <row r="147" spans="3:5">
      <c r="C147" s="218"/>
      <c r="D147" s="218"/>
      <c r="E147" s="218"/>
    </row>
    <row r="148" spans="3:5">
      <c r="C148" s="218"/>
      <c r="D148" s="218"/>
      <c r="E148" s="218"/>
    </row>
    <row r="149" spans="3:5">
      <c r="C149" s="218"/>
      <c r="D149" s="218"/>
      <c r="E149" s="218"/>
    </row>
    <row r="150" spans="3:5">
      <c r="C150" s="218"/>
      <c r="D150" s="218"/>
      <c r="E150" s="218"/>
    </row>
    <row r="151" spans="3:5">
      <c r="C151" s="218"/>
      <c r="D151" s="218"/>
      <c r="E151" s="218"/>
    </row>
    <row r="152" spans="3:5">
      <c r="C152" s="218"/>
      <c r="D152" s="218"/>
      <c r="E152" s="218"/>
    </row>
    <row r="153" spans="3:5">
      <c r="C153" s="218"/>
      <c r="D153" s="218"/>
      <c r="E153" s="218"/>
    </row>
    <row r="154" spans="3:5">
      <c r="C154" s="218"/>
      <c r="D154" s="218"/>
      <c r="E154" s="218"/>
    </row>
    <row r="155" spans="3:5">
      <c r="C155" s="218"/>
      <c r="D155" s="218"/>
      <c r="E155" s="218"/>
    </row>
    <row r="156" spans="3:5">
      <c r="C156" s="218"/>
      <c r="D156" s="218"/>
      <c r="E156" s="218"/>
    </row>
    <row r="157" spans="3:5">
      <c r="C157" s="218"/>
      <c r="D157" s="218"/>
      <c r="E157" s="218"/>
    </row>
    <row r="158" spans="3:5">
      <c r="C158" s="218"/>
      <c r="D158" s="218"/>
      <c r="E158" s="218"/>
    </row>
    <row r="159" spans="3:5">
      <c r="C159" s="218"/>
      <c r="D159" s="218"/>
      <c r="E159" s="218"/>
    </row>
    <row r="160" spans="3:5">
      <c r="C160" s="218"/>
      <c r="D160" s="218"/>
      <c r="E160" s="218"/>
    </row>
    <row r="161" spans="3:5">
      <c r="C161" s="218"/>
      <c r="D161" s="218"/>
      <c r="E161" s="218"/>
    </row>
    <row r="162" spans="3:5">
      <c r="C162" s="218"/>
      <c r="D162" s="218"/>
      <c r="E162" s="218"/>
    </row>
    <row r="163" spans="3:5">
      <c r="C163" s="218"/>
      <c r="D163" s="218"/>
      <c r="E163" s="218"/>
    </row>
    <row r="164" spans="3:5">
      <c r="C164" s="218"/>
      <c r="D164" s="218"/>
      <c r="E164" s="218"/>
    </row>
    <row r="165" spans="3:5">
      <c r="C165" s="218"/>
      <c r="D165" s="218"/>
      <c r="E165" s="218"/>
    </row>
    <row r="166" spans="3:5">
      <c r="C166" s="218"/>
      <c r="D166" s="218"/>
      <c r="E166" s="218"/>
    </row>
    <row r="167" spans="3:5">
      <c r="C167" s="218"/>
      <c r="D167" s="218"/>
      <c r="E167" s="218"/>
    </row>
    <row r="168" spans="3:5">
      <c r="C168" s="218"/>
      <c r="D168" s="218"/>
      <c r="E168" s="218"/>
    </row>
    <row r="169" spans="3:5">
      <c r="C169" s="218"/>
      <c r="D169" s="218"/>
      <c r="E169" s="218"/>
    </row>
    <row r="170" spans="3:5">
      <c r="C170" s="218"/>
      <c r="D170" s="218"/>
      <c r="E170" s="218"/>
    </row>
    <row r="171" spans="3:5">
      <c r="C171" s="218"/>
      <c r="D171" s="218"/>
      <c r="E171" s="218"/>
    </row>
    <row r="172" spans="3:5">
      <c r="C172" s="218"/>
      <c r="D172" s="218"/>
      <c r="E172" s="218"/>
    </row>
    <row r="173" spans="3:5">
      <c r="C173" s="218"/>
      <c r="D173" s="218"/>
      <c r="E173" s="218"/>
    </row>
    <row r="174" spans="3:5">
      <c r="C174" s="218"/>
      <c r="D174" s="218"/>
      <c r="E174" s="218"/>
    </row>
    <row r="175" spans="3:5">
      <c r="C175" s="218"/>
      <c r="D175" s="218"/>
      <c r="E175" s="218"/>
    </row>
    <row r="176" spans="3:5">
      <c r="C176" s="218"/>
      <c r="D176" s="218"/>
      <c r="E176" s="218"/>
    </row>
    <row r="177" spans="3:5">
      <c r="C177" s="218"/>
      <c r="D177" s="218"/>
      <c r="E177" s="218"/>
    </row>
    <row r="178" spans="3:5">
      <c r="C178" s="218"/>
      <c r="D178" s="218"/>
      <c r="E178" s="218"/>
    </row>
    <row r="179" spans="3:5">
      <c r="C179" s="218"/>
      <c r="D179" s="218"/>
      <c r="E179" s="218"/>
    </row>
    <row r="180" spans="3:5">
      <c r="C180" s="218"/>
      <c r="D180" s="218"/>
      <c r="E180" s="218"/>
    </row>
    <row r="181" spans="3:5">
      <c r="C181" s="218"/>
      <c r="D181" s="218"/>
      <c r="E181" s="218"/>
    </row>
    <row r="182" spans="3:5">
      <c r="C182" s="218"/>
      <c r="D182" s="218"/>
      <c r="E182" s="218"/>
    </row>
    <row r="183" spans="3:5">
      <c r="C183" s="218"/>
      <c r="D183" s="218"/>
      <c r="E183" s="218"/>
    </row>
    <row r="184" spans="3:5">
      <c r="C184" s="218"/>
      <c r="D184" s="218"/>
      <c r="E184" s="218"/>
    </row>
    <row r="185" spans="3:5">
      <c r="C185" s="218"/>
      <c r="D185" s="218"/>
      <c r="E185" s="218"/>
    </row>
    <row r="186" spans="3:5">
      <c r="C186" s="218"/>
      <c r="D186" s="218"/>
      <c r="E186" s="218"/>
    </row>
    <row r="187" spans="3:5">
      <c r="C187" s="218"/>
      <c r="D187" s="218"/>
      <c r="E187" s="218"/>
    </row>
    <row r="188" spans="3:5">
      <c r="C188" s="218"/>
      <c r="D188" s="218"/>
      <c r="E188" s="218"/>
    </row>
    <row r="189" spans="3:5">
      <c r="C189" s="218"/>
      <c r="D189" s="218"/>
      <c r="E189" s="218"/>
    </row>
    <row r="190" spans="3:5">
      <c r="C190" s="218"/>
      <c r="D190" s="218"/>
      <c r="E190" s="218"/>
    </row>
    <row r="191" spans="3:5">
      <c r="C191" s="218"/>
      <c r="D191" s="218"/>
      <c r="E191" s="218"/>
    </row>
    <row r="192" spans="3:5">
      <c r="C192" s="218"/>
      <c r="D192" s="218"/>
      <c r="E192" s="218"/>
    </row>
    <row r="193" spans="3:5">
      <c r="C193" s="218"/>
      <c r="D193" s="218"/>
      <c r="E193" s="218"/>
    </row>
    <row r="194" spans="3:5">
      <c r="C194" s="218"/>
      <c r="D194" s="218"/>
      <c r="E194" s="218"/>
    </row>
    <row r="195" spans="3:5">
      <c r="C195" s="218"/>
      <c r="D195" s="218"/>
      <c r="E195" s="218"/>
    </row>
    <row r="196" spans="3:5">
      <c r="C196" s="218"/>
      <c r="D196" s="218"/>
      <c r="E196" s="218"/>
    </row>
    <row r="197" spans="3:5">
      <c r="C197" s="218"/>
      <c r="D197" s="218"/>
      <c r="E197" s="218"/>
    </row>
    <row r="198" spans="3:5">
      <c r="C198" s="218"/>
      <c r="D198" s="218"/>
      <c r="E198" s="218"/>
    </row>
    <row r="199" spans="3:5">
      <c r="C199" s="218"/>
      <c r="D199" s="218"/>
      <c r="E199" s="218"/>
    </row>
    <row r="200" spans="3:5">
      <c r="C200" s="218"/>
      <c r="D200" s="218"/>
      <c r="E200" s="218"/>
    </row>
    <row r="201" spans="3:5">
      <c r="C201" s="218"/>
      <c r="D201" s="218"/>
      <c r="E201" s="218"/>
    </row>
    <row r="202" spans="3:5">
      <c r="C202" s="218"/>
      <c r="D202" s="218"/>
      <c r="E202" s="218"/>
    </row>
    <row r="203" spans="3:5">
      <c r="C203" s="218"/>
      <c r="D203" s="218"/>
      <c r="E203" s="218"/>
    </row>
    <row r="204" spans="3:5">
      <c r="C204" s="218"/>
      <c r="D204" s="218"/>
      <c r="E204" s="218"/>
    </row>
    <row r="205" spans="3:5">
      <c r="C205" s="218"/>
      <c r="D205" s="218"/>
      <c r="E205" s="218"/>
    </row>
    <row r="206" spans="3:5">
      <c r="C206" s="218"/>
      <c r="D206" s="218"/>
      <c r="E206" s="218"/>
    </row>
    <row r="207" spans="3:5">
      <c r="C207" s="218"/>
      <c r="D207" s="218"/>
      <c r="E207" s="218"/>
    </row>
    <row r="208" spans="3:5">
      <c r="C208" s="218"/>
      <c r="D208" s="218"/>
      <c r="E208" s="218"/>
    </row>
    <row r="209" spans="3:5">
      <c r="C209" s="218"/>
      <c r="D209" s="218"/>
      <c r="E209" s="218"/>
    </row>
    <row r="210" spans="3:5">
      <c r="C210" s="218"/>
      <c r="D210" s="218"/>
      <c r="E210" s="218"/>
    </row>
    <row r="211" spans="3:5">
      <c r="C211" s="218"/>
      <c r="D211" s="218"/>
      <c r="E211" s="218"/>
    </row>
    <row r="212" spans="3:5">
      <c r="C212" s="218"/>
      <c r="D212" s="218"/>
      <c r="E212" s="218"/>
    </row>
    <row r="213" spans="3:5">
      <c r="C213" s="218"/>
      <c r="D213" s="218"/>
      <c r="E213" s="218"/>
    </row>
    <row r="214" spans="3:5">
      <c r="C214" s="218"/>
      <c r="D214" s="218"/>
      <c r="E214" s="218"/>
    </row>
    <row r="215" spans="3:5">
      <c r="C215" s="218"/>
      <c r="D215" s="218"/>
      <c r="E215" s="218"/>
    </row>
    <row r="216" spans="3:5">
      <c r="C216" s="218"/>
      <c r="D216" s="218"/>
      <c r="E216" s="218"/>
    </row>
    <row r="217" spans="3:5">
      <c r="C217" s="218"/>
      <c r="D217" s="218"/>
      <c r="E217" s="218"/>
    </row>
    <row r="218" spans="3:5">
      <c r="C218" s="218"/>
      <c r="D218" s="218"/>
      <c r="E218" s="218"/>
    </row>
    <row r="219" spans="3:5">
      <c r="C219" s="218"/>
      <c r="D219" s="218"/>
      <c r="E219" s="218"/>
    </row>
    <row r="220" spans="3:5">
      <c r="C220" s="218"/>
      <c r="D220" s="218"/>
      <c r="E220" s="218"/>
    </row>
    <row r="221" spans="3:5">
      <c r="C221" s="218"/>
      <c r="D221" s="218"/>
      <c r="E221" s="218"/>
    </row>
    <row r="222" spans="3:5">
      <c r="C222" s="218"/>
      <c r="D222" s="218"/>
      <c r="E222" s="218"/>
    </row>
    <row r="223" spans="3:5">
      <c r="C223" s="218"/>
      <c r="D223" s="218"/>
      <c r="E223" s="218"/>
    </row>
    <row r="224" spans="3:5">
      <c r="C224" s="218"/>
      <c r="D224" s="218"/>
      <c r="E224" s="218"/>
    </row>
    <row r="225" spans="3:5">
      <c r="C225" s="218"/>
      <c r="D225" s="218"/>
      <c r="E225" s="218"/>
    </row>
    <row r="226" spans="3:5">
      <c r="C226" s="218"/>
      <c r="D226" s="218"/>
      <c r="E226" s="218"/>
    </row>
    <row r="227" spans="3:5">
      <c r="C227" s="218"/>
      <c r="D227" s="218"/>
      <c r="E227" s="218"/>
    </row>
    <row r="228" spans="3:5">
      <c r="C228" s="218"/>
      <c r="D228" s="218"/>
      <c r="E228" s="218"/>
    </row>
    <row r="229" spans="3:5">
      <c r="C229" s="218"/>
      <c r="D229" s="218"/>
      <c r="E229" s="218"/>
    </row>
    <row r="230" spans="3:5">
      <c r="C230" s="218"/>
      <c r="D230" s="218"/>
      <c r="E230" s="218"/>
    </row>
  </sheetData>
  <mergeCells count="43">
    <mergeCell ref="A37:B37"/>
    <mergeCell ref="A56:F56"/>
    <mergeCell ref="A53:B53"/>
    <mergeCell ref="A52:B52"/>
    <mergeCell ref="A51:B51"/>
    <mergeCell ref="A49:B49"/>
    <mergeCell ref="A47:B47"/>
    <mergeCell ref="A46:B46"/>
    <mergeCell ref="A39:B39"/>
    <mergeCell ref="A41:B41"/>
    <mergeCell ref="A42:B42"/>
    <mergeCell ref="A43:B43"/>
    <mergeCell ref="A44:B44"/>
    <mergeCell ref="A45:B45"/>
    <mergeCell ref="A36:B36"/>
    <mergeCell ref="A33:B33"/>
    <mergeCell ref="A34:B34"/>
    <mergeCell ref="A25:B25"/>
    <mergeCell ref="A26:B26"/>
    <mergeCell ref="A28:B28"/>
    <mergeCell ref="A30:B30"/>
    <mergeCell ref="A31:B31"/>
    <mergeCell ref="A23:B23"/>
    <mergeCell ref="A24:B24"/>
    <mergeCell ref="A32:B32"/>
    <mergeCell ref="E3:F3"/>
    <mergeCell ref="A35:B35"/>
    <mergeCell ref="B59:F59"/>
    <mergeCell ref="A1:F1"/>
    <mergeCell ref="A3:B3"/>
    <mergeCell ref="A4:B4"/>
    <mergeCell ref="A5:B5"/>
    <mergeCell ref="A6:B6"/>
    <mergeCell ref="A12:B12"/>
    <mergeCell ref="A14:B14"/>
    <mergeCell ref="A15:B15"/>
    <mergeCell ref="A16:B16"/>
    <mergeCell ref="A17:B17"/>
    <mergeCell ref="A18:B18"/>
    <mergeCell ref="A19:B19"/>
    <mergeCell ref="A20:B20"/>
    <mergeCell ref="A21:B21"/>
    <mergeCell ref="A22:B22"/>
  </mergeCells>
  <phoneticPr fontId="0" type="noConversion"/>
  <hyperlinks>
    <hyperlink ref="F7" r:id="rId1" location="8-depreciation-amortisation-and-impairment" display="http://www.wartsilareports.com/en-US/2016/ar/financial-statements/financials-2016/consolidated-financial-statements/notes-to-the-consolidated-financial-statements/ - 8-depreciation-amortisation-and-impairment"/>
    <hyperlink ref="F8" r:id="rId2" location="10-financial-income-and-expenses" display="http://www.wartsilareports.com/en-US/2016/ar/financial-statements/financials-2016/consolidated-financial-statements/notes-to-the-consolidated-financial-statements/ - 10-financial-income-and-expenses"/>
    <hyperlink ref="F10" r:id="rId3" location="15-investments-in-associates-and-joint-ventures" display="http://www.wartsilareports.com/en-US/2016/ar/financial-statements/financials-2016/consolidated-financial-statements/notes-to-the-consolidated-financial-statements/ - 15-investments-in-associates-and-joint-ventures"/>
    <hyperlink ref="F11" r:id="rId4" location="11-income-taxes" display="http://www.wartsilareports.com/en-US/2016/ar/financial-statements/financials-2016/consolidated-financial-statements/notes-to-the-consolidated-financial-statements/ - 11-income-taxes"/>
    <hyperlink ref="F16" r:id="rId5" location="17-inventories" display="http://www.wartsilareports.com/en-US/2016/ar/financial-statements/financials-2016/consolidated-financial-statements/notes-to-the-consolidated-financial-statements/ - 17-inventories"/>
    <hyperlink ref="F32" r:id="rId6" location="15-investments-in-associates-and-joint-ventures" display="http://www.wartsilareports.com/en-US/2016/ar/financial-statements/financials-2016/consolidated-financial-statements/notes-to-the-consolidated-financial-statements/ - 15-investments-in-associates-and-joint-ventures"/>
    <hyperlink ref="F43" r:id="rId7" location="25-financial-liabilities" display="http://www.wartsilareports.com/en-US/2016/ar/financial-statements/financials-2016/consolidated-financial-statements/notes-to-the-consolidated-financial-statements/ - 25-financial-liabilities"/>
    <hyperlink ref="F42" r:id="rId8" location="25-financial-liabilities" display="http://www.wartsilareports.com/en-US/2016/ar/financial-statements/financials-2016/consolidated-financial-statements/notes-to-the-consolidated-financial-statements/ - 25-financial-liabilities"/>
    <hyperlink ref="E33" r:id="rId9" location="13-intangible-assets" display="http://www.wartsilareports.com/en-US/2016/ar/financial-statements/financials-2016/consolidated-financial-statements/notes-to-the-consolidated-financial-statements/ - 13-intangible-assets"/>
    <hyperlink ref="F33" r:id="rId10" location="14-property-plant-equipment" display="http://www.wartsilareports.com/en-US/2016/ar/financial-statements/financials-2016/consolidated-financial-statements/notes-to-the-consolidated-financial-statements/ - 14-property-plant-equipment"/>
    <hyperlink ref="F35" r:id="rId11" location="16-available-for-sale-financial-assets" display="http://www.wartsilareports.com/en-US/2016/ar/financial-statements/financials-2016/consolidated-financial-statements/notes-to-the-consolidated-financial-statements/ - 16-available-for-sale-financial-assets"/>
    <hyperlink ref="F31" r:id="rId12" location="2-acquisitions" display="http://www.wartsilareports.com/en-US/2016/ar/financial-statements/financials-2016/consolidated-financial-statements/notes-to-the-consolidated-financial-statements/ - 2-acquisitions"/>
  </hyperlinks>
  <pageMargins left="0.75" right="0.75" top="1" bottom="1" header="0.5" footer="0.5"/>
  <pageSetup scale="85" orientation="portrait" r:id="rId13"/>
  <headerFooter alignWithMargins="0"/>
  <customProperties>
    <customPr name="SheetOptions" r:id="rId14"/>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37"/>
  <sheetViews>
    <sheetView zoomScaleNormal="100" workbookViewId="0">
      <selection sqref="A1:K1"/>
    </sheetView>
  </sheetViews>
  <sheetFormatPr defaultColWidth="8.83203125" defaultRowHeight="11.25"/>
  <cols>
    <col min="1" max="1" width="3.33203125" style="225" customWidth="1"/>
    <col min="2" max="2" width="36" style="225" customWidth="1"/>
    <col min="3" max="3" width="8.33203125" style="232" customWidth="1"/>
    <col min="4" max="4" width="10.83203125" style="232" customWidth="1"/>
    <col min="5" max="8" width="10.6640625" style="232" customWidth="1"/>
    <col min="9" max="9" width="10" style="232" customWidth="1"/>
    <col min="10" max="10" width="10.6640625" style="232" customWidth="1"/>
    <col min="11" max="11" width="8.33203125" style="232" customWidth="1"/>
    <col min="12" max="17" width="3.6640625" style="205" customWidth="1"/>
    <col min="18" max="16384" width="8.83203125" style="243"/>
  </cols>
  <sheetData>
    <row r="1" spans="1:14" ht="15.75" customHeight="1">
      <c r="A1" s="1095" t="s">
        <v>985</v>
      </c>
      <c r="B1" s="1137"/>
      <c r="C1" s="1137"/>
      <c r="D1" s="1137"/>
      <c r="E1" s="1137"/>
      <c r="F1" s="1137"/>
      <c r="G1" s="1137"/>
      <c r="H1" s="1137"/>
      <c r="I1" s="1137"/>
      <c r="J1" s="1137"/>
      <c r="K1" s="1137"/>
    </row>
    <row r="2" spans="1:14" ht="11.25" customHeight="1">
      <c r="A2" s="256"/>
      <c r="B2" s="257"/>
      <c r="C2" s="237"/>
      <c r="D2" s="258"/>
      <c r="E2" s="258"/>
      <c r="F2" s="258"/>
      <c r="G2" s="258"/>
      <c r="H2" s="258"/>
      <c r="I2" s="259"/>
      <c r="J2" s="258"/>
      <c r="K2" s="244"/>
    </row>
    <row r="3" spans="1:14" ht="45" customHeight="1">
      <c r="A3" s="684"/>
      <c r="B3" s="684"/>
      <c r="C3" s="1138" t="s">
        <v>914</v>
      </c>
      <c r="D3" s="1139"/>
      <c r="E3" s="1139"/>
      <c r="F3" s="1139"/>
      <c r="G3" s="1139"/>
      <c r="H3" s="1139"/>
      <c r="I3" s="1139"/>
      <c r="J3" s="685" t="s">
        <v>931</v>
      </c>
      <c r="K3" s="685" t="s">
        <v>150</v>
      </c>
    </row>
    <row r="4" spans="1:14" ht="78" customHeight="1">
      <c r="A4" s="1140" t="s">
        <v>728</v>
      </c>
      <c r="B4" s="1140"/>
      <c r="C4" s="685" t="s">
        <v>147</v>
      </c>
      <c r="D4" s="685" t="s">
        <v>896</v>
      </c>
      <c r="E4" s="685" t="s">
        <v>1465</v>
      </c>
      <c r="F4" s="685" t="s">
        <v>148</v>
      </c>
      <c r="G4" s="918" t="s">
        <v>1466</v>
      </c>
      <c r="H4" s="685" t="s">
        <v>149</v>
      </c>
      <c r="I4" s="685" t="s">
        <v>666</v>
      </c>
      <c r="J4" s="686"/>
      <c r="K4" s="686"/>
    </row>
    <row r="5" spans="1:14" ht="12" customHeight="1">
      <c r="A5" s="1133" t="s">
        <v>1305</v>
      </c>
      <c r="B5" s="1133"/>
      <c r="C5" s="476">
        <v>336</v>
      </c>
      <c r="D5" s="476">
        <v>61</v>
      </c>
      <c r="E5" s="476">
        <v>-30</v>
      </c>
      <c r="F5" s="476">
        <v>-66</v>
      </c>
      <c r="G5" s="476">
        <v>-65</v>
      </c>
      <c r="H5" s="476">
        <v>1723</v>
      </c>
      <c r="I5" s="476">
        <v>1960</v>
      </c>
      <c r="J5" s="476">
        <v>45</v>
      </c>
      <c r="K5" s="476">
        <v>2005</v>
      </c>
      <c r="M5" s="239"/>
      <c r="N5" s="239"/>
    </row>
    <row r="6" spans="1:14" ht="12" customHeight="1">
      <c r="A6" s="1075" t="s">
        <v>387</v>
      </c>
      <c r="B6" s="1075"/>
      <c r="C6" s="455"/>
      <c r="D6" s="455"/>
      <c r="E6" s="456">
        <v>23</v>
      </c>
      <c r="F6" s="455"/>
      <c r="G6" s="455"/>
      <c r="H6" s="455"/>
      <c r="I6" s="456">
        <v>23</v>
      </c>
      <c r="J6" s="456">
        <v>2</v>
      </c>
      <c r="K6" s="456">
        <v>25</v>
      </c>
      <c r="M6" s="239"/>
      <c r="N6" s="239"/>
    </row>
    <row r="7" spans="1:14" ht="12" customHeight="1">
      <c r="A7" s="1075" t="s">
        <v>470</v>
      </c>
      <c r="B7" s="1075">
        <v>0</v>
      </c>
      <c r="C7" s="456"/>
      <c r="D7" s="456"/>
      <c r="E7" s="456"/>
      <c r="F7" s="456"/>
      <c r="G7" s="456"/>
      <c r="H7" s="456"/>
      <c r="I7" s="456"/>
      <c r="J7" s="456"/>
      <c r="K7" s="456"/>
    </row>
    <row r="8" spans="1:14" ht="12" customHeight="1">
      <c r="A8" s="972"/>
      <c r="B8" s="969" t="s">
        <v>899</v>
      </c>
      <c r="C8" s="456"/>
      <c r="D8" s="456"/>
      <c r="E8" s="456"/>
      <c r="F8" s="456">
        <v>-20</v>
      </c>
      <c r="G8" s="456"/>
      <c r="H8" s="456"/>
      <c r="I8" s="456">
        <v>-20</v>
      </c>
      <c r="J8" s="456"/>
      <c r="K8" s="456">
        <v>-20</v>
      </c>
    </row>
    <row r="9" spans="1:14" ht="21.75" customHeight="1">
      <c r="A9" s="612"/>
      <c r="B9" s="968" t="s">
        <v>930</v>
      </c>
      <c r="C9" s="456"/>
      <c r="D9" s="456"/>
      <c r="E9" s="456"/>
      <c r="F9" s="456">
        <v>16</v>
      </c>
      <c r="G9" s="456"/>
      <c r="H9" s="456"/>
      <c r="I9" s="456">
        <v>16</v>
      </c>
      <c r="J9" s="456"/>
      <c r="K9" s="456">
        <v>16</v>
      </c>
    </row>
    <row r="10" spans="1:14" ht="11.25" customHeight="1">
      <c r="A10" s="1088" t="s">
        <v>720</v>
      </c>
      <c r="B10" s="1088">
        <v>0</v>
      </c>
      <c r="C10" s="523"/>
      <c r="D10" s="523"/>
      <c r="E10" s="523"/>
      <c r="F10" s="523"/>
      <c r="G10" s="523">
        <v>29</v>
      </c>
      <c r="H10" s="523">
        <v>-24</v>
      </c>
      <c r="I10" s="523">
        <v>5</v>
      </c>
      <c r="J10" s="523"/>
      <c r="K10" s="523">
        <v>5</v>
      </c>
    </row>
    <row r="11" spans="1:14" ht="12" customHeight="1">
      <c r="A11" s="1133" t="s">
        <v>178</v>
      </c>
      <c r="B11" s="1133"/>
      <c r="C11" s="476"/>
      <c r="D11" s="476"/>
      <c r="E11" s="476">
        <v>23</v>
      </c>
      <c r="F11" s="476">
        <v>-4</v>
      </c>
      <c r="G11" s="476">
        <v>29</v>
      </c>
      <c r="H11" s="476">
        <v>-24</v>
      </c>
      <c r="I11" s="476">
        <v>24</v>
      </c>
      <c r="J11" s="476">
        <v>2</v>
      </c>
      <c r="K11" s="476">
        <v>26</v>
      </c>
    </row>
    <row r="12" spans="1:14" ht="12" customHeight="1">
      <c r="A12" s="1136" t="s">
        <v>509</v>
      </c>
      <c r="B12" s="1136"/>
      <c r="C12" s="462"/>
      <c r="D12" s="462"/>
      <c r="E12" s="462"/>
      <c r="F12" s="462"/>
      <c r="G12" s="462"/>
      <c r="H12" s="462">
        <v>444</v>
      </c>
      <c r="I12" s="462">
        <v>444</v>
      </c>
      <c r="J12" s="462">
        <v>7</v>
      </c>
      <c r="K12" s="462">
        <v>451</v>
      </c>
    </row>
    <row r="13" spans="1:14" ht="21.75" customHeight="1">
      <c r="A13" s="1133" t="s">
        <v>970</v>
      </c>
      <c r="B13" s="1141">
        <v>0</v>
      </c>
      <c r="C13" s="476"/>
      <c r="D13" s="476"/>
      <c r="E13" s="476">
        <v>23</v>
      </c>
      <c r="F13" s="476">
        <v>-4</v>
      </c>
      <c r="G13" s="476">
        <v>29</v>
      </c>
      <c r="H13" s="476">
        <v>420</v>
      </c>
      <c r="I13" s="476">
        <v>468</v>
      </c>
      <c r="J13" s="476">
        <v>9</v>
      </c>
      <c r="K13" s="476">
        <v>477</v>
      </c>
    </row>
    <row r="14" spans="1:14" ht="21.75" customHeight="1">
      <c r="A14" s="1075" t="s">
        <v>1026</v>
      </c>
      <c r="B14" s="1075">
        <v>0</v>
      </c>
      <c r="C14" s="456"/>
      <c r="D14" s="456"/>
      <c r="E14" s="456"/>
      <c r="F14" s="456"/>
      <c r="G14" s="456"/>
      <c r="H14" s="456"/>
      <c r="I14" s="456"/>
      <c r="J14" s="456"/>
      <c r="K14" s="456"/>
    </row>
    <row r="15" spans="1:14" ht="11.25" customHeight="1">
      <c r="A15" s="573"/>
      <c r="B15" s="973" t="s">
        <v>1077</v>
      </c>
      <c r="C15" s="462"/>
      <c r="D15" s="462"/>
      <c r="E15" s="462"/>
      <c r="F15" s="462"/>
      <c r="G15" s="462"/>
      <c r="H15" s="462">
        <v>-227</v>
      </c>
      <c r="I15" s="462">
        <v>-227</v>
      </c>
      <c r="J15" s="462">
        <v>-13</v>
      </c>
      <c r="K15" s="462">
        <v>-240</v>
      </c>
    </row>
    <row r="16" spans="1:14" ht="12" customHeight="1">
      <c r="A16" s="1132" t="s">
        <v>1306</v>
      </c>
      <c r="B16" s="1132"/>
      <c r="C16" s="584">
        <v>336</v>
      </c>
      <c r="D16" s="584">
        <v>61</v>
      </c>
      <c r="E16" s="584">
        <v>-6</v>
      </c>
      <c r="F16" s="584">
        <v>-70</v>
      </c>
      <c r="G16" s="584">
        <v>-36</v>
      </c>
      <c r="H16" s="584">
        <v>1916</v>
      </c>
      <c r="I16" s="584">
        <v>2201</v>
      </c>
      <c r="J16" s="584">
        <v>41</v>
      </c>
      <c r="K16" s="584">
        <v>2242</v>
      </c>
    </row>
    <row r="17" spans="1:17" s="1046" customFormat="1">
      <c r="A17" s="1047"/>
      <c r="B17" s="1047"/>
      <c r="C17" s="1054"/>
      <c r="D17" s="1054"/>
      <c r="E17" s="1054"/>
      <c r="F17" s="1054"/>
      <c r="G17" s="1054"/>
      <c r="H17" s="1054"/>
      <c r="I17" s="1054"/>
      <c r="J17" s="1054"/>
      <c r="K17" s="1055"/>
      <c r="L17" s="1045"/>
      <c r="M17" s="1045"/>
      <c r="N17" s="1045"/>
      <c r="O17" s="1045"/>
      <c r="P17" s="1045"/>
      <c r="Q17" s="1045"/>
    </row>
    <row r="18" spans="1:17" s="251" customFormat="1" ht="45.75" customHeight="1">
      <c r="A18" s="684"/>
      <c r="B18" s="684"/>
      <c r="C18" s="1134" t="s">
        <v>914</v>
      </c>
      <c r="D18" s="1135"/>
      <c r="E18" s="1135"/>
      <c r="F18" s="1135"/>
      <c r="G18" s="1135"/>
      <c r="H18" s="1135"/>
      <c r="I18" s="1135"/>
      <c r="J18" s="730" t="s">
        <v>931</v>
      </c>
      <c r="K18" s="730" t="s">
        <v>150</v>
      </c>
      <c r="L18" s="205"/>
      <c r="M18" s="205"/>
      <c r="N18" s="205"/>
      <c r="O18" s="205"/>
      <c r="P18" s="205"/>
      <c r="Q18" s="205"/>
    </row>
    <row r="19" spans="1:17" ht="78" customHeight="1">
      <c r="A19" s="1140" t="s">
        <v>728</v>
      </c>
      <c r="B19" s="1140"/>
      <c r="C19" s="730" t="s">
        <v>147</v>
      </c>
      <c r="D19" s="730" t="s">
        <v>896</v>
      </c>
      <c r="E19" s="730" t="s">
        <v>1465</v>
      </c>
      <c r="F19" s="730" t="s">
        <v>148</v>
      </c>
      <c r="G19" s="730" t="s">
        <v>1466</v>
      </c>
      <c r="H19" s="730" t="s">
        <v>149</v>
      </c>
      <c r="I19" s="730" t="s">
        <v>666</v>
      </c>
      <c r="J19" s="731"/>
      <c r="K19" s="731"/>
    </row>
    <row r="20" spans="1:17" ht="11.25" customHeight="1">
      <c r="A20" s="1133" t="s">
        <v>1312</v>
      </c>
      <c r="B20" s="1133"/>
      <c r="C20" s="732">
        <v>336</v>
      </c>
      <c r="D20" s="732">
        <v>61</v>
      </c>
      <c r="E20" s="732">
        <v>-6</v>
      </c>
      <c r="F20" s="732">
        <v>-70</v>
      </c>
      <c r="G20" s="732">
        <v>-36</v>
      </c>
      <c r="H20" s="732">
        <v>1916</v>
      </c>
      <c r="I20" s="732">
        <v>2201</v>
      </c>
      <c r="J20" s="732">
        <v>41</v>
      </c>
      <c r="K20" s="732">
        <v>2242</v>
      </c>
    </row>
    <row r="21" spans="1:17">
      <c r="A21" s="1075" t="s">
        <v>387</v>
      </c>
      <c r="B21" s="1075"/>
      <c r="C21" s="701"/>
      <c r="D21" s="701"/>
      <c r="E21" s="701">
        <v>-51</v>
      </c>
      <c r="F21" s="701"/>
      <c r="G21" s="701"/>
      <c r="H21" s="701"/>
      <c r="I21" s="701">
        <v>-51</v>
      </c>
      <c r="J21" s="701">
        <v>-1</v>
      </c>
      <c r="K21" s="701">
        <v>-52</v>
      </c>
    </row>
    <row r="22" spans="1:17" ht="11.25" customHeight="1">
      <c r="A22" s="1075" t="s">
        <v>470</v>
      </c>
      <c r="B22" s="1075"/>
      <c r="C22" s="701"/>
      <c r="D22" s="701"/>
      <c r="E22" s="701"/>
      <c r="F22" s="701"/>
      <c r="G22" s="701"/>
      <c r="H22" s="701"/>
      <c r="I22" s="701"/>
      <c r="J22" s="701"/>
      <c r="K22" s="701"/>
    </row>
    <row r="23" spans="1:17" ht="11.25" customHeight="1">
      <c r="A23" s="457"/>
      <c r="B23" s="472" t="s">
        <v>899</v>
      </c>
      <c r="C23" s="701"/>
      <c r="D23" s="701"/>
      <c r="E23" s="701"/>
      <c r="F23" s="701">
        <v>-13</v>
      </c>
      <c r="G23" s="701"/>
      <c r="H23" s="701"/>
      <c r="I23" s="701">
        <v>-13</v>
      </c>
      <c r="J23" s="701"/>
      <c r="K23" s="701">
        <v>-13</v>
      </c>
    </row>
    <row r="24" spans="1:17" ht="22.5" customHeight="1">
      <c r="A24" s="880"/>
      <c r="B24" s="879" t="s">
        <v>930</v>
      </c>
      <c r="C24" s="701"/>
      <c r="D24" s="701"/>
      <c r="E24" s="701"/>
      <c r="F24" s="701">
        <v>44</v>
      </c>
      <c r="G24" s="701"/>
      <c r="H24" s="701"/>
      <c r="I24" s="701">
        <v>44</v>
      </c>
      <c r="J24" s="701"/>
      <c r="K24" s="701">
        <v>44</v>
      </c>
    </row>
    <row r="25" spans="1:17" ht="11.25" customHeight="1">
      <c r="A25" s="1088" t="s">
        <v>720</v>
      </c>
      <c r="B25" s="1088" t="s">
        <v>720</v>
      </c>
      <c r="C25" s="705"/>
      <c r="D25" s="705"/>
      <c r="E25" s="705"/>
      <c r="F25" s="705"/>
      <c r="G25" s="705">
        <v>-9</v>
      </c>
      <c r="H25" s="705"/>
      <c r="I25" s="705">
        <v>-9</v>
      </c>
      <c r="J25" s="705"/>
      <c r="K25" s="705">
        <v>-9</v>
      </c>
    </row>
    <row r="26" spans="1:17" ht="11.25" customHeight="1">
      <c r="A26" s="1133" t="s">
        <v>178</v>
      </c>
      <c r="B26" s="1133">
        <v>0</v>
      </c>
      <c r="C26" s="732"/>
      <c r="D26" s="732"/>
      <c r="E26" s="732">
        <v>-51</v>
      </c>
      <c r="F26" s="732">
        <v>31</v>
      </c>
      <c r="G26" s="732">
        <v>-9</v>
      </c>
      <c r="H26" s="732"/>
      <c r="I26" s="732">
        <v>-29</v>
      </c>
      <c r="J26" s="732">
        <v>-1</v>
      </c>
      <c r="K26" s="732">
        <v>-30</v>
      </c>
    </row>
    <row r="27" spans="1:17" ht="11.25" customHeight="1">
      <c r="A27" s="1136" t="s">
        <v>509</v>
      </c>
      <c r="B27" s="1136"/>
      <c r="C27" s="736"/>
      <c r="D27" s="736"/>
      <c r="E27" s="736"/>
      <c r="F27" s="736"/>
      <c r="G27" s="736"/>
      <c r="H27" s="736">
        <v>352</v>
      </c>
      <c r="I27" s="736">
        <v>352</v>
      </c>
      <c r="J27" s="736">
        <v>4</v>
      </c>
      <c r="K27" s="736">
        <v>357</v>
      </c>
    </row>
    <row r="28" spans="1:17" ht="21.75" customHeight="1">
      <c r="A28" s="1133" t="s">
        <v>970</v>
      </c>
      <c r="B28" s="1133">
        <v>0</v>
      </c>
      <c r="C28" s="732"/>
      <c r="D28" s="732"/>
      <c r="E28" s="732">
        <v>-51</v>
      </c>
      <c r="F28" s="732">
        <v>31</v>
      </c>
      <c r="G28" s="732">
        <v>-9</v>
      </c>
      <c r="H28" s="732">
        <v>352</v>
      </c>
      <c r="I28" s="732">
        <v>323</v>
      </c>
      <c r="J28" s="732">
        <v>3</v>
      </c>
      <c r="K28" s="732">
        <v>327</v>
      </c>
    </row>
    <row r="29" spans="1:17" ht="21.75" customHeight="1">
      <c r="A29" s="1075" t="s">
        <v>1026</v>
      </c>
      <c r="B29" s="1075">
        <v>0</v>
      </c>
      <c r="C29" s="701"/>
      <c r="D29" s="701"/>
      <c r="E29" s="701"/>
      <c r="F29" s="701"/>
      <c r="G29" s="701"/>
      <c r="H29" s="701"/>
      <c r="I29" s="701"/>
      <c r="J29" s="701"/>
      <c r="K29" s="701"/>
    </row>
    <row r="30" spans="1:17" ht="11.25" customHeight="1">
      <c r="A30" s="614"/>
      <c r="B30" s="1018" t="s">
        <v>1077</v>
      </c>
      <c r="C30" s="705"/>
      <c r="D30" s="705"/>
      <c r="E30" s="705"/>
      <c r="F30" s="705"/>
      <c r="G30" s="705"/>
      <c r="H30" s="705">
        <v>-237</v>
      </c>
      <c r="I30" s="705">
        <v>-237</v>
      </c>
      <c r="J30" s="705">
        <v>-11</v>
      </c>
      <c r="K30" s="705">
        <v>-247</v>
      </c>
    </row>
    <row r="31" spans="1:17" ht="11.25" customHeight="1">
      <c r="A31" s="1132" t="s">
        <v>1313</v>
      </c>
      <c r="B31" s="1132"/>
      <c r="C31" s="706">
        <v>336</v>
      </c>
      <c r="D31" s="706">
        <v>61</v>
      </c>
      <c r="E31" s="706">
        <v>-57</v>
      </c>
      <c r="F31" s="706">
        <v>-39</v>
      </c>
      <c r="G31" s="706">
        <v>-45</v>
      </c>
      <c r="H31" s="706">
        <v>2032</v>
      </c>
      <c r="I31" s="706">
        <v>2288</v>
      </c>
      <c r="J31" s="706">
        <v>34</v>
      </c>
      <c r="K31" s="706">
        <v>2321</v>
      </c>
    </row>
    <row r="32" spans="1:17">
      <c r="A32" s="261"/>
      <c r="B32" s="261"/>
      <c r="C32" s="262"/>
      <c r="D32" s="262"/>
      <c r="E32" s="262"/>
      <c r="F32" s="262"/>
      <c r="G32" s="262"/>
      <c r="H32" s="262"/>
      <c r="I32" s="262"/>
      <c r="J32" s="262"/>
      <c r="K32" s="262"/>
    </row>
    <row r="33" spans="1:11" ht="11.25" customHeight="1">
      <c r="A33" s="1092" t="s">
        <v>1200</v>
      </c>
      <c r="B33" s="1092"/>
      <c r="C33" s="1092"/>
      <c r="D33" s="1092"/>
      <c r="E33" s="1092"/>
      <c r="F33" s="1092"/>
      <c r="G33" s="1092"/>
      <c r="H33" s="1092"/>
      <c r="I33" s="1092"/>
      <c r="J33" s="1092"/>
      <c r="K33" s="1092"/>
    </row>
    <row r="34" spans="1:11">
      <c r="F34" s="263"/>
      <c r="G34" s="263"/>
    </row>
    <row r="35" spans="1:11">
      <c r="F35" s="263"/>
      <c r="G35" s="263"/>
    </row>
    <row r="36" spans="1:11">
      <c r="A36" s="1092"/>
      <c r="B36" s="1092"/>
      <c r="C36" s="1092"/>
      <c r="D36" s="1092"/>
      <c r="E36" s="1092"/>
      <c r="F36" s="1092"/>
      <c r="G36" s="1092"/>
      <c r="H36" s="1092"/>
      <c r="I36" s="1092"/>
      <c r="J36" s="1092"/>
      <c r="K36" s="1092"/>
    </row>
    <row r="37" spans="1:11">
      <c r="F37" s="263"/>
      <c r="G37" s="263"/>
    </row>
  </sheetData>
  <mergeCells count="25">
    <mergeCell ref="A36:K36"/>
    <mergeCell ref="A1:K1"/>
    <mergeCell ref="C3:I3"/>
    <mergeCell ref="A6:B6"/>
    <mergeCell ref="A19:B19"/>
    <mergeCell ref="A7:B7"/>
    <mergeCell ref="A12:B12"/>
    <mergeCell ref="A4:B4"/>
    <mergeCell ref="A14:B14"/>
    <mergeCell ref="A11:B11"/>
    <mergeCell ref="A13:B13"/>
    <mergeCell ref="A5:B5"/>
    <mergeCell ref="A21:B21"/>
    <mergeCell ref="A16:B16"/>
    <mergeCell ref="A33:K33"/>
    <mergeCell ref="A10:B10"/>
    <mergeCell ref="A31:B31"/>
    <mergeCell ref="A29:B29"/>
    <mergeCell ref="A20:B20"/>
    <mergeCell ref="C18:I18"/>
    <mergeCell ref="A25:B25"/>
    <mergeCell ref="A28:B28"/>
    <mergeCell ref="A22:B22"/>
    <mergeCell ref="A26:B26"/>
    <mergeCell ref="A27:B27"/>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0"/>
  <sheetViews>
    <sheetView zoomScaleNormal="100" zoomScalePageLayoutView="90" workbookViewId="0">
      <selection sqref="A1:G1"/>
    </sheetView>
  </sheetViews>
  <sheetFormatPr defaultColWidth="8.83203125" defaultRowHeight="11.25"/>
  <cols>
    <col min="1" max="1" width="50" style="205" customWidth="1"/>
    <col min="2" max="7" width="13.33203125" style="205" customWidth="1"/>
    <col min="8" max="17" width="3.6640625" style="205" customWidth="1"/>
    <col min="18" max="16384" width="8.83203125" style="1016"/>
  </cols>
  <sheetData>
    <row r="1" spans="1:8" ht="15.75" customHeight="1">
      <c r="A1" s="1095" t="s">
        <v>724</v>
      </c>
      <c r="B1" s="1095"/>
      <c r="C1" s="1095"/>
      <c r="D1" s="1095"/>
      <c r="E1" s="1095"/>
      <c r="F1" s="1095"/>
      <c r="G1" s="1095"/>
    </row>
    <row r="2" spans="1:8" ht="10.5" customHeight="1">
      <c r="A2" s="288"/>
      <c r="B2" s="289"/>
      <c r="C2" s="289"/>
      <c r="D2" s="290"/>
      <c r="E2" s="291"/>
      <c r="F2" s="291"/>
      <c r="G2" s="291"/>
    </row>
    <row r="3" spans="1:8" ht="34.5" customHeight="1">
      <c r="A3" s="1146" t="s">
        <v>1288</v>
      </c>
      <c r="B3" s="1147"/>
      <c r="C3" s="1147"/>
      <c r="D3" s="1147"/>
      <c r="E3" s="1147"/>
      <c r="F3" s="1147"/>
      <c r="G3" s="1147"/>
    </row>
    <row r="4" spans="1:8" ht="11.25" customHeight="1">
      <c r="A4" s="938"/>
      <c r="B4" s="262"/>
      <c r="C4" s="262"/>
      <c r="D4" s="221"/>
      <c r="E4" s="221"/>
      <c r="F4" s="221"/>
      <c r="G4" s="221"/>
    </row>
    <row r="5" spans="1:8" ht="56.25" customHeight="1">
      <c r="A5" s="1146" t="s">
        <v>915</v>
      </c>
      <c r="B5" s="1146"/>
      <c r="C5" s="1146"/>
      <c r="D5" s="1146"/>
      <c r="E5" s="1146"/>
      <c r="F5" s="1146"/>
      <c r="G5" s="1146"/>
    </row>
    <row r="6" spans="1:8" ht="11.25" customHeight="1">
      <c r="A6" s="938"/>
      <c r="B6" s="293"/>
      <c r="C6" s="293"/>
      <c r="D6" s="294"/>
      <c r="E6" s="294"/>
      <c r="F6" s="294"/>
      <c r="G6" s="294"/>
    </row>
    <row r="7" spans="1:8" ht="22.5" customHeight="1">
      <c r="A7" s="1146" t="s">
        <v>916</v>
      </c>
      <c r="B7" s="1146"/>
      <c r="C7" s="1146"/>
      <c r="D7" s="1146"/>
      <c r="E7" s="1146"/>
      <c r="F7" s="1146"/>
      <c r="G7" s="1146"/>
    </row>
    <row r="8" spans="1:8" ht="11.25" customHeight="1">
      <c r="A8" s="292"/>
      <c r="B8" s="293"/>
      <c r="C8" s="293"/>
      <c r="D8" s="294"/>
      <c r="E8" s="294"/>
      <c r="F8" s="294"/>
      <c r="G8" s="294"/>
    </row>
    <row r="9" spans="1:8" ht="12.75">
      <c r="A9" s="1148" t="s">
        <v>87</v>
      </c>
      <c r="B9" s="1149"/>
      <c r="C9" s="1149"/>
      <c r="D9" s="1149"/>
      <c r="E9" s="1149"/>
      <c r="F9" s="1149"/>
      <c r="G9" s="1149"/>
    </row>
    <row r="10" spans="1:8" ht="12.75">
      <c r="A10" s="296"/>
      <c r="D10" s="406"/>
      <c r="E10" s="406"/>
      <c r="F10" s="406"/>
      <c r="G10" s="406"/>
    </row>
    <row r="11" spans="1:8" ht="12.75" customHeight="1">
      <c r="A11" s="297"/>
      <c r="B11" s="298"/>
      <c r="C11" s="299"/>
      <c r="D11" s="733"/>
      <c r="E11" s="734">
        <v>2016</v>
      </c>
      <c r="F11" s="313"/>
      <c r="G11" s="451">
        <v>2015</v>
      </c>
    </row>
    <row r="12" spans="1:8" ht="26.25" customHeight="1">
      <c r="A12" s="315" t="s">
        <v>728</v>
      </c>
      <c r="B12" s="316"/>
      <c r="C12" s="317"/>
      <c r="D12" s="735" t="s">
        <v>523</v>
      </c>
      <c r="E12" s="735" t="s">
        <v>1170</v>
      </c>
      <c r="F12" s="318" t="s">
        <v>523</v>
      </c>
      <c r="G12" s="318" t="s">
        <v>1170</v>
      </c>
    </row>
    <row r="13" spans="1:8" ht="11.25" customHeight="1">
      <c r="A13" s="452" t="s">
        <v>723</v>
      </c>
      <c r="B13" s="453"/>
      <c r="C13" s="453"/>
      <c r="D13" s="702">
        <v>121</v>
      </c>
      <c r="E13" s="702">
        <v>264</v>
      </c>
      <c r="F13" s="454">
        <v>109</v>
      </c>
      <c r="G13" s="454">
        <v>284</v>
      </c>
    </row>
    <row r="14" spans="1:8" ht="11.25" customHeight="1">
      <c r="A14" s="1151" t="s">
        <v>1119</v>
      </c>
      <c r="B14" s="1121"/>
      <c r="C14" s="830"/>
      <c r="D14" s="701">
        <v>1460</v>
      </c>
      <c r="E14" s="701">
        <v>1388</v>
      </c>
      <c r="F14" s="456">
        <v>1457</v>
      </c>
      <c r="G14" s="456">
        <v>1462</v>
      </c>
      <c r="H14" s="239"/>
    </row>
    <row r="15" spans="1:8" ht="11.25" customHeight="1">
      <c r="A15" s="457" t="s">
        <v>604</v>
      </c>
      <c r="B15" s="458"/>
      <c r="C15" s="458"/>
      <c r="D15" s="704">
        <v>1774</v>
      </c>
      <c r="E15" s="704">
        <v>134</v>
      </c>
      <c r="F15" s="459">
        <v>2051</v>
      </c>
      <c r="G15" s="459">
        <v>143</v>
      </c>
    </row>
    <row r="16" spans="1:8" ht="11.25" customHeight="1">
      <c r="A16" s="1123" t="s">
        <v>917</v>
      </c>
      <c r="B16" s="1123"/>
      <c r="C16" s="458"/>
      <c r="D16" s="704">
        <v>1039</v>
      </c>
      <c r="E16" s="704">
        <v>131</v>
      </c>
      <c r="F16" s="459">
        <v>1006</v>
      </c>
      <c r="G16" s="459">
        <v>89</v>
      </c>
    </row>
    <row r="17" spans="1:7" ht="11.25" customHeight="1">
      <c r="A17" s="460" t="s">
        <v>605</v>
      </c>
      <c r="B17" s="461"/>
      <c r="C17" s="461"/>
      <c r="D17" s="736">
        <v>407</v>
      </c>
      <c r="E17" s="736">
        <v>6</v>
      </c>
      <c r="F17" s="462">
        <v>407</v>
      </c>
      <c r="G17" s="462">
        <v>6</v>
      </c>
    </row>
    <row r="18" spans="1:7" ht="11.25" customHeight="1">
      <c r="A18" s="599" t="s">
        <v>666</v>
      </c>
      <c r="B18" s="600"/>
      <c r="C18" s="600"/>
      <c r="D18" s="706">
        <v>4801</v>
      </c>
      <c r="E18" s="706">
        <v>1923</v>
      </c>
      <c r="F18" s="601">
        <v>5029</v>
      </c>
      <c r="G18" s="601">
        <v>1984</v>
      </c>
    </row>
    <row r="19" spans="1:7">
      <c r="A19" s="441"/>
      <c r="B19" s="306"/>
      <c r="C19" s="306"/>
      <c r="D19" s="306"/>
      <c r="E19" s="306"/>
      <c r="F19" s="306"/>
      <c r="G19" s="306"/>
    </row>
    <row r="20" spans="1:7" ht="22.5" customHeight="1">
      <c r="A20" s="1145" t="s">
        <v>835</v>
      </c>
      <c r="B20" s="1094"/>
      <c r="C20" s="1094"/>
      <c r="D20" s="1094"/>
      <c r="E20" s="1094"/>
      <c r="F20" s="1094"/>
      <c r="G20" s="1094"/>
    </row>
    <row r="21" spans="1:7" ht="11.25" customHeight="1">
      <c r="A21" s="292"/>
      <c r="B21" s="309"/>
      <c r="C21" s="309"/>
      <c r="D21" s="230"/>
      <c r="E21" s="230"/>
      <c r="F21" s="230"/>
      <c r="G21" s="230"/>
    </row>
    <row r="22" spans="1:7" ht="12.75" customHeight="1">
      <c r="A22" s="1144" t="s">
        <v>637</v>
      </c>
      <c r="B22" s="1144"/>
      <c r="C22" s="1144"/>
      <c r="D22" s="1144"/>
      <c r="E22" s="1144"/>
      <c r="F22" s="1144"/>
      <c r="G22" s="1144"/>
    </row>
    <row r="23" spans="1:7" ht="10.5" customHeight="1">
      <c r="A23" s="296"/>
      <c r="B23" s="309"/>
      <c r="C23" s="309"/>
      <c r="D23" s="230"/>
      <c r="E23" s="230"/>
      <c r="F23" s="230"/>
      <c r="G23" s="230"/>
    </row>
    <row r="24" spans="1:7" ht="22.5" customHeight="1">
      <c r="A24" s="1146" t="s">
        <v>1209</v>
      </c>
      <c r="B24" s="1146"/>
      <c r="C24" s="1146"/>
      <c r="D24" s="1146"/>
      <c r="E24" s="1146"/>
      <c r="F24" s="1146"/>
      <c r="G24" s="1146"/>
    </row>
    <row r="25" spans="1:7" ht="11.25" customHeight="1">
      <c r="A25" s="302"/>
      <c r="B25" s="310"/>
      <c r="C25" s="310"/>
      <c r="D25" s="304"/>
      <c r="E25" s="304"/>
      <c r="F25" s="304"/>
      <c r="G25" s="304"/>
    </row>
    <row r="26" spans="1:7" ht="55.5" customHeight="1">
      <c r="A26" s="1146" t="s">
        <v>1314</v>
      </c>
      <c r="B26" s="1146"/>
      <c r="C26" s="1146"/>
      <c r="D26" s="1146"/>
      <c r="E26" s="1146"/>
      <c r="F26" s="1146"/>
      <c r="G26" s="1146"/>
    </row>
    <row r="27" spans="1:7" ht="11.25" customHeight="1">
      <c r="A27" s="302"/>
      <c r="B27" s="310"/>
      <c r="C27" s="310"/>
      <c r="D27" s="304"/>
      <c r="E27" s="304"/>
      <c r="F27" s="304"/>
      <c r="G27" s="304"/>
    </row>
    <row r="28" spans="1:7" ht="11.25" customHeight="1">
      <c r="A28" s="1150" t="s">
        <v>997</v>
      </c>
      <c r="B28" s="1150"/>
      <c r="C28" s="1150"/>
      <c r="D28" s="1150"/>
      <c r="E28" s="1150"/>
      <c r="F28" s="1150"/>
      <c r="G28" s="1150"/>
    </row>
    <row r="29" spans="1:7" ht="12.75" customHeight="1">
      <c r="A29" s="302"/>
      <c r="B29" s="310"/>
      <c r="C29" s="310"/>
      <c r="D29" s="304"/>
      <c r="E29" s="304"/>
      <c r="F29" s="304"/>
      <c r="G29" s="304"/>
    </row>
    <row r="30" spans="1:7" ht="22.5" customHeight="1">
      <c r="A30" s="1150" t="s">
        <v>1464</v>
      </c>
      <c r="B30" s="1150"/>
      <c r="C30" s="1150"/>
      <c r="D30" s="1150"/>
      <c r="E30" s="1150"/>
      <c r="F30" s="1150"/>
      <c r="G30" s="1150"/>
    </row>
    <row r="31" spans="1:7" ht="11.25" customHeight="1">
      <c r="A31" s="302"/>
      <c r="B31" s="311"/>
      <c r="C31" s="311"/>
      <c r="D31" s="304"/>
      <c r="E31" s="304"/>
      <c r="F31" s="304"/>
      <c r="G31" s="304"/>
    </row>
    <row r="32" spans="1:7" ht="12.75" customHeight="1">
      <c r="A32" s="1144" t="s">
        <v>146</v>
      </c>
      <c r="B32" s="1144"/>
      <c r="C32" s="1144"/>
      <c r="D32" s="1144"/>
      <c r="E32" s="1144"/>
      <c r="F32" s="1144"/>
      <c r="G32" s="1144"/>
    </row>
    <row r="33" spans="1:7" ht="11.25" customHeight="1">
      <c r="A33" s="312"/>
      <c r="F33" s="328"/>
      <c r="G33" s="328"/>
    </row>
    <row r="34" spans="1:7" ht="11.25" customHeight="1">
      <c r="A34" s="315" t="s">
        <v>728</v>
      </c>
      <c r="B34" s="319"/>
      <c r="C34" s="319"/>
      <c r="D34" s="319"/>
      <c r="E34" s="319"/>
      <c r="F34" s="737">
        <v>2016</v>
      </c>
      <c r="G34" s="320">
        <v>2015</v>
      </c>
    </row>
    <row r="35" spans="1:7" ht="11.25" customHeight="1">
      <c r="A35" s="1143" t="s">
        <v>1208</v>
      </c>
      <c r="B35" s="1143"/>
      <c r="C35" s="1143"/>
      <c r="D35" s="1143"/>
      <c r="E35" s="1143"/>
      <c r="F35" s="738">
        <v>943</v>
      </c>
      <c r="G35" s="463">
        <v>1126</v>
      </c>
    </row>
    <row r="36" spans="1:7" ht="11.25" customHeight="1">
      <c r="A36" s="1075" t="s">
        <v>1207</v>
      </c>
      <c r="B36" s="1075"/>
      <c r="C36" s="1075"/>
      <c r="D36" s="1075"/>
      <c r="E36" s="1075"/>
      <c r="F36" s="739">
        <v>1667</v>
      </c>
      <c r="G36" s="464">
        <v>1720</v>
      </c>
    </row>
    <row r="37" spans="1:7" ht="11.25" customHeight="1">
      <c r="A37" s="1088" t="s">
        <v>340</v>
      </c>
      <c r="B37" s="1088"/>
      <c r="C37" s="1088"/>
      <c r="D37" s="1088"/>
      <c r="E37" s="1088"/>
      <c r="F37" s="1037">
        <v>2190</v>
      </c>
      <c r="G37" s="1038">
        <v>2184</v>
      </c>
    </row>
    <row r="38" spans="1:7" ht="11.25" customHeight="1">
      <c r="A38" s="1132" t="s">
        <v>666</v>
      </c>
      <c r="B38" s="1132"/>
      <c r="C38" s="1132"/>
      <c r="D38" s="1132"/>
      <c r="E38" s="1132"/>
      <c r="F38" s="740">
        <v>4801</v>
      </c>
      <c r="G38" s="602">
        <v>5029</v>
      </c>
    </row>
    <row r="40" spans="1:7">
      <c r="A40" s="1142"/>
      <c r="B40" s="1142"/>
      <c r="C40" s="1142"/>
      <c r="D40" s="1142"/>
      <c r="E40" s="1142"/>
      <c r="F40" s="1142"/>
      <c r="G40" s="1142"/>
    </row>
  </sheetData>
  <mergeCells count="19">
    <mergeCell ref="A32:G32"/>
    <mergeCell ref="A20:G20"/>
    <mergeCell ref="A1:G1"/>
    <mergeCell ref="A3:G3"/>
    <mergeCell ref="A5:G5"/>
    <mergeCell ref="A7:G7"/>
    <mergeCell ref="A9:G9"/>
    <mergeCell ref="A22:G22"/>
    <mergeCell ref="A24:G24"/>
    <mergeCell ref="A26:G26"/>
    <mergeCell ref="A28:G28"/>
    <mergeCell ref="A30:G30"/>
    <mergeCell ref="A14:B14"/>
    <mergeCell ref="A16:B16"/>
    <mergeCell ref="A40:G40"/>
    <mergeCell ref="A38:E38"/>
    <mergeCell ref="A36:E36"/>
    <mergeCell ref="A35:E35"/>
    <mergeCell ref="A37:E37"/>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44"/>
  <sheetViews>
    <sheetView zoomScaleNormal="100" workbookViewId="0">
      <selection sqref="A1:C1"/>
    </sheetView>
  </sheetViews>
  <sheetFormatPr defaultColWidth="8.83203125" defaultRowHeight="11.25"/>
  <cols>
    <col min="1" max="1" width="90.1640625" style="225" customWidth="1"/>
    <col min="2" max="3" width="20" style="232" customWidth="1"/>
    <col min="4" max="17" width="3.6640625" style="1012" customWidth="1"/>
    <col min="18" max="16384" width="8.83203125" style="1016"/>
  </cols>
  <sheetData>
    <row r="1" spans="1:3" ht="15.75">
      <c r="A1" s="1137" t="s">
        <v>954</v>
      </c>
      <c r="B1" s="1137"/>
      <c r="C1" s="1137"/>
    </row>
    <row r="2" spans="1:3" ht="11.25" customHeight="1">
      <c r="A2" s="205"/>
      <c r="B2" s="205"/>
      <c r="C2" s="205"/>
    </row>
    <row r="3" spans="1:3" ht="11.25" customHeight="1">
      <c r="A3" s="1156" t="s">
        <v>1315</v>
      </c>
      <c r="B3" s="1156"/>
      <c r="C3" s="1156"/>
    </row>
    <row r="4" spans="1:3" ht="11.25" customHeight="1">
      <c r="A4" s="205"/>
      <c r="B4" s="205"/>
      <c r="C4" s="205"/>
    </row>
    <row r="5" spans="1:3" ht="11.25" customHeight="1">
      <c r="A5" s="1154" t="s">
        <v>1410</v>
      </c>
      <c r="B5" s="1154"/>
      <c r="C5" s="1154"/>
    </row>
    <row r="6" spans="1:3">
      <c r="A6" s="911"/>
      <c r="B6" s="919"/>
      <c r="C6" s="919"/>
    </row>
    <row r="7" spans="1:3" ht="21.75" customHeight="1">
      <c r="A7" s="1150" t="s">
        <v>1490</v>
      </c>
      <c r="B7" s="1150"/>
      <c r="C7" s="1150"/>
    </row>
    <row r="8" spans="1:3">
      <c r="A8" s="912"/>
      <c r="B8" s="920"/>
      <c r="C8" s="920"/>
    </row>
    <row r="9" spans="1:3" ht="33.75" customHeight="1">
      <c r="A9" s="1092" t="s">
        <v>1491</v>
      </c>
      <c r="B9" s="1092"/>
      <c r="C9" s="1092"/>
    </row>
    <row r="10" spans="1:3">
      <c r="A10" s="912"/>
      <c r="B10" s="920"/>
      <c r="C10" s="920"/>
    </row>
    <row r="11" spans="1:3" ht="22.5" customHeight="1">
      <c r="A11" s="1092" t="s">
        <v>1492</v>
      </c>
      <c r="B11" s="1092"/>
      <c r="C11" s="1092"/>
    </row>
    <row r="12" spans="1:3">
      <c r="B12" s="360"/>
      <c r="C12" s="360"/>
    </row>
    <row r="13" spans="1:3">
      <c r="A13" s="910" t="s">
        <v>1253</v>
      </c>
      <c r="B13" s="647"/>
      <c r="C13" s="921" t="s">
        <v>728</v>
      </c>
    </row>
    <row r="14" spans="1:3">
      <c r="A14" s="915" t="s">
        <v>1254</v>
      </c>
      <c r="B14" s="635"/>
      <c r="C14" s="655">
        <v>46</v>
      </c>
    </row>
    <row r="15" spans="1:3">
      <c r="A15" s="909" t="s">
        <v>1255</v>
      </c>
      <c r="B15" s="606"/>
      <c r="C15" s="591">
        <v>46</v>
      </c>
    </row>
    <row r="18" spans="1:3">
      <c r="A18" s="910" t="s">
        <v>1256</v>
      </c>
      <c r="B18" s="647"/>
      <c r="C18" s="921" t="s">
        <v>728</v>
      </c>
    </row>
    <row r="19" spans="1:3">
      <c r="A19" s="914" t="s">
        <v>1257</v>
      </c>
      <c r="B19" s="633"/>
      <c r="C19" s="632">
        <v>45</v>
      </c>
    </row>
    <row r="20" spans="1:3">
      <c r="A20" s="1067" t="s">
        <v>1411</v>
      </c>
      <c r="B20" s="633"/>
      <c r="C20" s="632">
        <v>1</v>
      </c>
    </row>
    <row r="21" spans="1:3">
      <c r="A21" s="915" t="s">
        <v>1258</v>
      </c>
      <c r="B21" s="635"/>
      <c r="C21" s="655">
        <v>-4</v>
      </c>
    </row>
    <row r="22" spans="1:3">
      <c r="A22" s="909" t="s">
        <v>1259</v>
      </c>
      <c r="B22" s="606"/>
      <c r="C22" s="591">
        <v>42</v>
      </c>
    </row>
    <row r="25" spans="1:3">
      <c r="A25" s="910" t="s">
        <v>1260</v>
      </c>
      <c r="B25" s="647"/>
      <c r="C25" s="921" t="s">
        <v>728</v>
      </c>
    </row>
    <row r="26" spans="1:3">
      <c r="A26" s="914" t="s">
        <v>544</v>
      </c>
      <c r="B26" s="633"/>
      <c r="C26" s="632">
        <v>5</v>
      </c>
    </row>
    <row r="27" spans="1:3">
      <c r="A27" s="914" t="s">
        <v>187</v>
      </c>
      <c r="B27" s="633"/>
      <c r="C27" s="632">
        <v>14</v>
      </c>
    </row>
    <row r="28" spans="1:3">
      <c r="A28" s="914" t="s">
        <v>545</v>
      </c>
      <c r="B28" s="633"/>
      <c r="C28" s="632">
        <v>1</v>
      </c>
    </row>
    <row r="29" spans="1:3">
      <c r="A29" s="914" t="s">
        <v>1261</v>
      </c>
      <c r="B29" s="633"/>
      <c r="C29" s="632">
        <v>8</v>
      </c>
    </row>
    <row r="30" spans="1:3">
      <c r="A30" s="915" t="s">
        <v>550</v>
      </c>
      <c r="B30" s="635"/>
      <c r="C30" s="655">
        <v>4</v>
      </c>
    </row>
    <row r="31" spans="1:3">
      <c r="A31" s="913" t="s">
        <v>431</v>
      </c>
      <c r="B31" s="633"/>
      <c r="C31" s="632">
        <v>33</v>
      </c>
    </row>
    <row r="32" spans="1:3">
      <c r="A32" s="914"/>
      <c r="B32" s="633"/>
      <c r="C32" s="632"/>
    </row>
    <row r="33" spans="1:3">
      <c r="A33" s="914" t="s">
        <v>359</v>
      </c>
      <c r="B33" s="633"/>
      <c r="C33" s="632">
        <v>1</v>
      </c>
    </row>
    <row r="34" spans="1:3">
      <c r="A34" s="998" t="s">
        <v>1262</v>
      </c>
      <c r="B34" s="635"/>
      <c r="C34" s="655">
        <v>7</v>
      </c>
    </row>
    <row r="35" spans="1:3">
      <c r="A35" s="913" t="s">
        <v>524</v>
      </c>
      <c r="B35" s="633"/>
      <c r="C35" s="632">
        <v>8</v>
      </c>
    </row>
    <row r="36" spans="1:3">
      <c r="A36" s="915"/>
      <c r="B36" s="635"/>
      <c r="C36" s="655"/>
    </row>
    <row r="37" spans="1:3">
      <c r="A37" s="909" t="s">
        <v>1263</v>
      </c>
      <c r="B37" s="606"/>
      <c r="C37" s="591">
        <v>24</v>
      </c>
    </row>
    <row r="38" spans="1:3">
      <c r="A38" s="915"/>
      <c r="B38" s="635"/>
      <c r="C38" s="655"/>
    </row>
    <row r="39" spans="1:3">
      <c r="A39" s="909" t="s">
        <v>1264</v>
      </c>
      <c r="B39" s="606"/>
      <c r="C39" s="591">
        <v>22</v>
      </c>
    </row>
    <row r="42" spans="1:3" ht="33.75" customHeight="1">
      <c r="A42" s="1092" t="s">
        <v>1412</v>
      </c>
      <c r="B42" s="1092">
        <v>0</v>
      </c>
      <c r="C42" s="1092">
        <v>0</v>
      </c>
    </row>
    <row r="43" spans="1:3">
      <c r="A43" s="1152"/>
      <c r="B43" s="1152"/>
      <c r="C43" s="1152"/>
    </row>
    <row r="44" spans="1:3" ht="21.75" customHeight="1">
      <c r="A44" s="1092" t="s">
        <v>1494</v>
      </c>
      <c r="B44" s="1092">
        <v>0</v>
      </c>
      <c r="C44" s="1092">
        <v>0</v>
      </c>
    </row>
    <row r="45" spans="1:3">
      <c r="A45" s="1152"/>
      <c r="B45" s="1152"/>
      <c r="C45" s="1152"/>
    </row>
    <row r="46" spans="1:3" s="1045" customFormat="1" ht="22.5" customHeight="1">
      <c r="A46" s="1157" t="s">
        <v>1493</v>
      </c>
      <c r="B46" s="1157">
        <v>0</v>
      </c>
      <c r="C46" s="1157">
        <v>0</v>
      </c>
    </row>
    <row r="47" spans="1:3">
      <c r="A47" s="1152"/>
      <c r="B47" s="1152"/>
      <c r="C47" s="1152"/>
    </row>
    <row r="48" spans="1:3">
      <c r="A48" s="1092"/>
      <c r="B48" s="1092"/>
      <c r="C48" s="1092"/>
    </row>
    <row r="49" spans="1:3" ht="11.25" customHeight="1">
      <c r="A49" s="1154" t="s">
        <v>1409</v>
      </c>
      <c r="B49" s="1154"/>
      <c r="C49" s="1154"/>
    </row>
    <row r="50" spans="1:3">
      <c r="A50" s="999"/>
      <c r="B50" s="919"/>
      <c r="C50" s="919"/>
    </row>
    <row r="51" spans="1:3" ht="21.75" customHeight="1">
      <c r="A51" s="1150" t="s">
        <v>1438</v>
      </c>
      <c r="B51" s="1150"/>
      <c r="C51" s="1150"/>
    </row>
    <row r="52" spans="1:3">
      <c r="A52" s="1000"/>
      <c r="B52" s="920"/>
      <c r="C52" s="920"/>
    </row>
    <row r="53" spans="1:3" ht="46.5" customHeight="1">
      <c r="A53" s="1092" t="s">
        <v>1496</v>
      </c>
      <c r="B53" s="1092"/>
      <c r="C53" s="1092"/>
    </row>
    <row r="54" spans="1:3">
      <c r="A54" s="1000"/>
      <c r="B54" s="920"/>
      <c r="C54" s="920"/>
    </row>
    <row r="55" spans="1:3" ht="22.5" customHeight="1">
      <c r="A55" s="1092" t="s">
        <v>1495</v>
      </c>
      <c r="B55" s="1092"/>
      <c r="C55" s="1092"/>
    </row>
    <row r="56" spans="1:3">
      <c r="A56" s="1001"/>
      <c r="B56" s="360"/>
      <c r="C56" s="360"/>
    </row>
    <row r="57" spans="1:3">
      <c r="A57" s="995" t="s">
        <v>1253</v>
      </c>
      <c r="B57" s="647"/>
      <c r="C57" s="921" t="s">
        <v>728</v>
      </c>
    </row>
    <row r="58" spans="1:3">
      <c r="A58" s="998" t="s">
        <v>1254</v>
      </c>
      <c r="B58" s="635"/>
      <c r="C58" s="655">
        <v>41</v>
      </c>
    </row>
    <row r="59" spans="1:3">
      <c r="A59" s="994" t="s">
        <v>1255</v>
      </c>
      <c r="B59" s="606"/>
      <c r="C59" s="591">
        <v>41</v>
      </c>
    </row>
    <row r="60" spans="1:3">
      <c r="A60" s="1001"/>
    </row>
    <row r="61" spans="1:3">
      <c r="A61" s="1001"/>
    </row>
    <row r="62" spans="1:3">
      <c r="A62" s="995" t="s">
        <v>1256</v>
      </c>
      <c r="B62" s="647"/>
      <c r="C62" s="921" t="s">
        <v>728</v>
      </c>
    </row>
    <row r="63" spans="1:3">
      <c r="A63" s="997" t="s">
        <v>1257</v>
      </c>
      <c r="B63" s="633"/>
      <c r="C63" s="632">
        <v>41</v>
      </c>
    </row>
    <row r="64" spans="1:3">
      <c r="A64" s="998" t="s">
        <v>1258</v>
      </c>
      <c r="B64" s="635"/>
      <c r="C64" s="655">
        <v>-1</v>
      </c>
    </row>
    <row r="65" spans="1:3">
      <c r="A65" s="994" t="s">
        <v>1259</v>
      </c>
      <c r="B65" s="606"/>
      <c r="C65" s="591">
        <v>40</v>
      </c>
    </row>
    <row r="66" spans="1:3">
      <c r="A66" s="1001"/>
    </row>
    <row r="67" spans="1:3">
      <c r="A67" s="1001"/>
    </row>
    <row r="68" spans="1:3">
      <c r="A68" s="995" t="s">
        <v>1260</v>
      </c>
      <c r="B68" s="647"/>
      <c r="C68" s="921" t="s">
        <v>728</v>
      </c>
    </row>
    <row r="69" spans="1:3">
      <c r="A69" s="997" t="s">
        <v>544</v>
      </c>
      <c r="B69" s="633"/>
      <c r="C69" s="632">
        <v>11</v>
      </c>
    </row>
    <row r="70" spans="1:3">
      <c r="A70" s="997" t="s">
        <v>1261</v>
      </c>
      <c r="B70" s="633"/>
      <c r="C70" s="632">
        <v>3</v>
      </c>
    </row>
    <row r="71" spans="1:3">
      <c r="A71" s="998" t="s">
        <v>550</v>
      </c>
      <c r="B71" s="635"/>
      <c r="C71" s="655">
        <v>1</v>
      </c>
    </row>
    <row r="72" spans="1:3">
      <c r="A72" s="996" t="s">
        <v>431</v>
      </c>
      <c r="B72" s="633"/>
      <c r="C72" s="632">
        <v>14</v>
      </c>
    </row>
    <row r="73" spans="1:3">
      <c r="A73" s="997"/>
      <c r="B73" s="633"/>
      <c r="C73" s="632"/>
    </row>
    <row r="74" spans="1:3">
      <c r="A74" s="997" t="s">
        <v>359</v>
      </c>
      <c r="B74" s="633"/>
      <c r="C74" s="632">
        <v>2</v>
      </c>
    </row>
    <row r="75" spans="1:3">
      <c r="A75" s="997" t="s">
        <v>1262</v>
      </c>
      <c r="B75" s="633"/>
      <c r="C75" s="632">
        <v>4</v>
      </c>
    </row>
    <row r="76" spans="1:3">
      <c r="A76" s="998" t="s">
        <v>763</v>
      </c>
      <c r="B76" s="635"/>
      <c r="C76" s="655">
        <v>2</v>
      </c>
    </row>
    <row r="77" spans="1:3">
      <c r="A77" s="996" t="s">
        <v>524</v>
      </c>
      <c r="B77" s="633"/>
      <c r="C77" s="632">
        <v>8</v>
      </c>
    </row>
    <row r="78" spans="1:3">
      <c r="A78" s="998"/>
      <c r="B78" s="635"/>
      <c r="C78" s="655"/>
    </row>
    <row r="79" spans="1:3">
      <c r="A79" s="994" t="s">
        <v>1263</v>
      </c>
      <c r="B79" s="606"/>
      <c r="C79" s="591">
        <v>7</v>
      </c>
    </row>
    <row r="80" spans="1:3">
      <c r="A80" s="998"/>
      <c r="B80" s="635"/>
      <c r="C80" s="655"/>
    </row>
    <row r="81" spans="1:3">
      <c r="A81" s="994" t="s">
        <v>1264</v>
      </c>
      <c r="B81" s="606"/>
      <c r="C81" s="591">
        <v>34</v>
      </c>
    </row>
    <row r="82" spans="1:3">
      <c r="A82" s="1001"/>
    </row>
    <row r="83" spans="1:3">
      <c r="A83" s="1001"/>
    </row>
    <row r="84" spans="1:3" ht="33.75" customHeight="1">
      <c r="A84" s="1092" t="s">
        <v>1413</v>
      </c>
      <c r="B84" s="1092">
        <v>0</v>
      </c>
      <c r="C84" s="1092">
        <v>0</v>
      </c>
    </row>
    <row r="85" spans="1:3">
      <c r="A85" s="1152"/>
      <c r="B85" s="1152"/>
      <c r="C85" s="1152"/>
    </row>
    <row r="86" spans="1:3" ht="33.75" customHeight="1">
      <c r="A86" s="1092" t="s">
        <v>1414</v>
      </c>
      <c r="B86" s="1092">
        <v>0</v>
      </c>
      <c r="C86" s="1092">
        <v>0</v>
      </c>
    </row>
    <row r="87" spans="1:3">
      <c r="A87" s="1152"/>
      <c r="B87" s="1152"/>
      <c r="C87" s="1152"/>
    </row>
    <row r="88" spans="1:3" ht="22.5" customHeight="1">
      <c r="A88" s="1092" t="s">
        <v>1437</v>
      </c>
      <c r="B88" s="1092">
        <v>0</v>
      </c>
      <c r="C88" s="1092">
        <v>0</v>
      </c>
    </row>
    <row r="89" spans="1:3">
      <c r="A89" s="1152"/>
      <c r="B89" s="1152"/>
      <c r="C89" s="1152"/>
    </row>
    <row r="90" spans="1:3">
      <c r="A90" s="1153" t="s">
        <v>1415</v>
      </c>
      <c r="B90" s="1153">
        <v>0</v>
      </c>
      <c r="C90" s="1153">
        <v>0</v>
      </c>
    </row>
    <row r="91" spans="1:3">
      <c r="A91" s="1152"/>
      <c r="B91" s="1152"/>
      <c r="C91" s="1152"/>
    </row>
    <row r="92" spans="1:3" ht="33.75" customHeight="1">
      <c r="A92" s="1155" t="s">
        <v>1416</v>
      </c>
      <c r="B92" s="1155"/>
      <c r="C92" s="1155"/>
    </row>
    <row r="93" spans="1:3">
      <c r="A93" s="1152"/>
      <c r="B93" s="1152"/>
      <c r="C93" s="1152"/>
    </row>
    <row r="95" spans="1:3">
      <c r="A95" s="1114" t="s">
        <v>1206</v>
      </c>
      <c r="B95" s="1114">
        <v>0</v>
      </c>
      <c r="C95" s="1114">
        <v>0</v>
      </c>
    </row>
    <row r="97" spans="1:3" ht="11.25" customHeight="1">
      <c r="A97" s="1154" t="s">
        <v>1251</v>
      </c>
      <c r="B97" s="1154"/>
      <c r="C97" s="1154"/>
    </row>
    <row r="98" spans="1:3">
      <c r="A98" s="953"/>
      <c r="B98" s="919"/>
      <c r="C98" s="919"/>
    </row>
    <row r="99" spans="1:3" ht="21.75" customHeight="1">
      <c r="A99" s="1150" t="s">
        <v>1497</v>
      </c>
      <c r="B99" s="1150"/>
      <c r="C99" s="1150"/>
    </row>
    <row r="100" spans="1:3">
      <c r="A100" s="954"/>
      <c r="B100" s="920"/>
      <c r="C100" s="920"/>
    </row>
    <row r="101" spans="1:3" ht="33.75" customHeight="1">
      <c r="A101" s="1092" t="s">
        <v>1252</v>
      </c>
      <c r="B101" s="1092"/>
      <c r="C101" s="1092"/>
    </row>
    <row r="102" spans="1:3">
      <c r="A102" s="954"/>
      <c r="B102" s="920"/>
      <c r="C102" s="920"/>
    </row>
    <row r="103" spans="1:3" ht="22.5" customHeight="1">
      <c r="A103" s="1092" t="s">
        <v>1500</v>
      </c>
      <c r="B103" s="1092"/>
      <c r="C103" s="1092"/>
    </row>
    <row r="104" spans="1:3">
      <c r="A104" s="947"/>
      <c r="B104" s="360"/>
      <c r="C104" s="360"/>
    </row>
    <row r="105" spans="1:3">
      <c r="A105" s="950" t="s">
        <v>1384</v>
      </c>
      <c r="B105" s="647"/>
      <c r="C105" s="921" t="s">
        <v>728</v>
      </c>
    </row>
    <row r="106" spans="1:3">
      <c r="A106" s="958" t="s">
        <v>1254</v>
      </c>
      <c r="B106" s="635"/>
      <c r="C106" s="655">
        <v>293</v>
      </c>
    </row>
    <row r="107" spans="1:3">
      <c r="A107" s="948" t="s">
        <v>1255</v>
      </c>
      <c r="B107" s="606"/>
      <c r="C107" s="591">
        <v>293</v>
      </c>
    </row>
    <row r="108" spans="1:3">
      <c r="A108" s="947"/>
    </row>
    <row r="109" spans="1:3">
      <c r="A109" s="947"/>
    </row>
    <row r="110" spans="1:3">
      <c r="A110" s="950" t="s">
        <v>1385</v>
      </c>
      <c r="B110" s="647"/>
      <c r="C110" s="921" t="s">
        <v>728</v>
      </c>
    </row>
    <row r="111" spans="1:3">
      <c r="A111" s="957" t="s">
        <v>1257</v>
      </c>
      <c r="B111" s="633"/>
      <c r="C111" s="632">
        <v>293</v>
      </c>
    </row>
    <row r="112" spans="1:3">
      <c r="A112" s="958" t="s">
        <v>1258</v>
      </c>
      <c r="B112" s="635"/>
      <c r="C112" s="655">
        <v>-36</v>
      </c>
    </row>
    <row r="113" spans="1:3">
      <c r="A113" s="948" t="s">
        <v>1259</v>
      </c>
      <c r="B113" s="606"/>
      <c r="C113" s="591">
        <v>258</v>
      </c>
    </row>
    <row r="114" spans="1:3">
      <c r="A114" s="947"/>
    </row>
    <row r="115" spans="1:3">
      <c r="A115" s="947"/>
    </row>
    <row r="116" spans="1:3">
      <c r="A116" s="966" t="s">
        <v>1386</v>
      </c>
      <c r="B116" s="647"/>
      <c r="C116" s="921" t="s">
        <v>728</v>
      </c>
    </row>
    <row r="117" spans="1:3">
      <c r="A117" s="957" t="s">
        <v>544</v>
      </c>
      <c r="B117" s="633"/>
      <c r="C117" s="632">
        <v>132</v>
      </c>
    </row>
    <row r="118" spans="1:3">
      <c r="A118" s="957" t="s">
        <v>187</v>
      </c>
      <c r="B118" s="633"/>
      <c r="C118" s="632">
        <v>8</v>
      </c>
    </row>
    <row r="119" spans="1:3">
      <c r="A119" s="957" t="s">
        <v>545</v>
      </c>
      <c r="B119" s="633"/>
      <c r="C119" s="632">
        <v>129</v>
      </c>
    </row>
    <row r="120" spans="1:3">
      <c r="A120" s="957" t="s">
        <v>1261</v>
      </c>
      <c r="B120" s="633"/>
      <c r="C120" s="632">
        <v>70</v>
      </c>
    </row>
    <row r="121" spans="1:3">
      <c r="A121" s="957" t="s">
        <v>535</v>
      </c>
      <c r="B121" s="633"/>
      <c r="C121" s="632">
        <v>23</v>
      </c>
    </row>
    <row r="122" spans="1:3">
      <c r="A122" s="958" t="s">
        <v>550</v>
      </c>
      <c r="B122" s="635"/>
      <c r="C122" s="655">
        <v>36</v>
      </c>
    </row>
    <row r="123" spans="1:3">
      <c r="A123" s="956" t="s">
        <v>431</v>
      </c>
      <c r="B123" s="633"/>
      <c r="C123" s="632">
        <v>398</v>
      </c>
    </row>
    <row r="124" spans="1:3">
      <c r="A124" s="957"/>
      <c r="B124" s="633"/>
      <c r="C124" s="632"/>
    </row>
    <row r="125" spans="1:3">
      <c r="A125" s="957" t="s">
        <v>359</v>
      </c>
      <c r="B125" s="633"/>
      <c r="C125" s="632">
        <v>19</v>
      </c>
    </row>
    <row r="126" spans="1:3">
      <c r="A126" s="957" t="s">
        <v>358</v>
      </c>
      <c r="B126" s="633"/>
      <c r="C126" s="632">
        <v>65</v>
      </c>
    </row>
    <row r="127" spans="1:3">
      <c r="A127" s="957" t="s">
        <v>1262</v>
      </c>
      <c r="B127" s="633"/>
      <c r="C127" s="632">
        <v>146</v>
      </c>
    </row>
    <row r="128" spans="1:3">
      <c r="A128" s="958" t="s">
        <v>763</v>
      </c>
      <c r="B128" s="635"/>
      <c r="C128" s="655">
        <v>46</v>
      </c>
    </row>
    <row r="129" spans="1:3">
      <c r="A129" s="956" t="s">
        <v>524</v>
      </c>
      <c r="B129" s="633"/>
      <c r="C129" s="632">
        <v>277</v>
      </c>
    </row>
    <row r="130" spans="1:3">
      <c r="A130" s="958"/>
      <c r="B130" s="635"/>
      <c r="C130" s="655"/>
    </row>
    <row r="131" spans="1:3">
      <c r="A131" s="948" t="s">
        <v>1263</v>
      </c>
      <c r="B131" s="606"/>
      <c r="C131" s="591">
        <v>121</v>
      </c>
    </row>
    <row r="132" spans="1:3">
      <c r="A132" s="958"/>
      <c r="B132" s="635"/>
      <c r="C132" s="655"/>
    </row>
    <row r="133" spans="1:3">
      <c r="A133" s="948" t="s">
        <v>877</v>
      </c>
      <c r="B133" s="606"/>
      <c r="C133" s="591">
        <v>172</v>
      </c>
    </row>
    <row r="134" spans="1:3">
      <c r="A134" s="947"/>
    </row>
    <row r="135" spans="1:3">
      <c r="A135" s="947"/>
    </row>
    <row r="136" spans="1:3" ht="33.75" customHeight="1">
      <c r="A136" s="1092" t="s">
        <v>1387</v>
      </c>
      <c r="B136" s="1092">
        <v>0</v>
      </c>
      <c r="C136" s="1092">
        <v>0</v>
      </c>
    </row>
    <row r="137" spans="1:3">
      <c r="A137" s="1152"/>
      <c r="B137" s="1152"/>
      <c r="C137" s="1152"/>
    </row>
    <row r="138" spans="1:3" ht="33.75" customHeight="1">
      <c r="A138" s="1092" t="s">
        <v>1388</v>
      </c>
      <c r="B138" s="1092">
        <v>0</v>
      </c>
      <c r="C138" s="1092">
        <v>0</v>
      </c>
    </row>
    <row r="139" spans="1:3">
      <c r="A139" s="1152"/>
      <c r="B139" s="1152"/>
      <c r="C139" s="1152"/>
    </row>
    <row r="140" spans="1:3" ht="22.5" customHeight="1">
      <c r="A140" s="1092" t="s">
        <v>1498</v>
      </c>
      <c r="B140" s="1092">
        <v>0</v>
      </c>
      <c r="C140" s="1092">
        <v>0</v>
      </c>
    </row>
    <row r="141" spans="1:3">
      <c r="A141" s="1152"/>
      <c r="B141" s="1152"/>
      <c r="C141" s="1152"/>
    </row>
    <row r="142" spans="1:3">
      <c r="A142" s="1153" t="s">
        <v>1415</v>
      </c>
      <c r="B142" s="1153">
        <v>0</v>
      </c>
      <c r="C142" s="1153">
        <v>0</v>
      </c>
    </row>
    <row r="143" spans="1:3">
      <c r="A143" s="1152"/>
      <c r="B143" s="1152"/>
      <c r="C143" s="1152"/>
    </row>
    <row r="144" spans="1:3" ht="45" customHeight="1">
      <c r="A144" s="1155" t="s">
        <v>1499</v>
      </c>
      <c r="B144" s="1155">
        <v>0</v>
      </c>
      <c r="C144" s="1155">
        <v>0</v>
      </c>
    </row>
  </sheetData>
  <mergeCells count="41">
    <mergeCell ref="A1:C1"/>
    <mergeCell ref="A5:C5"/>
    <mergeCell ref="A3:C3"/>
    <mergeCell ref="A95:C95"/>
    <mergeCell ref="A42:C42"/>
    <mergeCell ref="A44:C44"/>
    <mergeCell ref="A46:C46"/>
    <mergeCell ref="A48:C48"/>
    <mergeCell ref="A43:C43"/>
    <mergeCell ref="A45:C45"/>
    <mergeCell ref="A47:C47"/>
    <mergeCell ref="A7:C7"/>
    <mergeCell ref="A9:C9"/>
    <mergeCell ref="A11:C11"/>
    <mergeCell ref="A49:C49"/>
    <mergeCell ref="A51:C51"/>
    <mergeCell ref="A144:C144"/>
    <mergeCell ref="A137:C137"/>
    <mergeCell ref="A138:C138"/>
    <mergeCell ref="A139:C139"/>
    <mergeCell ref="A140:C140"/>
    <mergeCell ref="A141:C141"/>
    <mergeCell ref="A87:C87"/>
    <mergeCell ref="A88:C88"/>
    <mergeCell ref="A90:C90"/>
    <mergeCell ref="A92:C92"/>
    <mergeCell ref="A53:C53"/>
    <mergeCell ref="A55:C55"/>
    <mergeCell ref="A84:C84"/>
    <mergeCell ref="A85:C85"/>
    <mergeCell ref="A86:C86"/>
    <mergeCell ref="A93:C93"/>
    <mergeCell ref="A142:C142"/>
    <mergeCell ref="A143:C143"/>
    <mergeCell ref="A89:C89"/>
    <mergeCell ref="A97:C97"/>
    <mergeCell ref="A99:C99"/>
    <mergeCell ref="A101:C101"/>
    <mergeCell ref="A103:C103"/>
    <mergeCell ref="A136:C136"/>
    <mergeCell ref="A91:C91"/>
  </mergeCells>
  <phoneticPr fontId="0" type="noConversion"/>
  <pageMargins left="0.75" right="0.75" top="1" bottom="1" header="0.5" footer="0.5"/>
  <pageSetup scale="77" orientation="portrait" r:id="rId1"/>
  <headerFooter alignWithMargins="0"/>
  <rowBreaks count="1" manualBreakCount="1">
    <brk id="93" max="2"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45</vt:i4>
      </vt:variant>
    </vt:vector>
  </HeadingPairs>
  <TitlesOfParts>
    <vt:vector size="88" baseType="lpstr">
      <vt:lpstr>Five Years in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Quarterly Figures</vt:lpstr>
      <vt:lpstr>check versio</vt:lpstr>
      <vt:lpstr>Sheet1</vt:lpstr>
      <vt:lpstr>kvastaava</vt:lpstr>
      <vt:lpstr>kvastattavaa</vt:lpstr>
      <vt:lpstr>'Balance Sheet'!Print_Area</vt:lpstr>
      <vt:lpstr>'Calculation of Financial Ratios'!Print_Area</vt:lpstr>
      <vt:lpstr>'Cash Flow'!Print_Area</vt:lpstr>
      <vt:lpstr>'check versio'!Print_Area</vt:lpstr>
      <vt:lpstr>Equity!Print_Area</vt:lpstr>
      <vt:lpstr>'Five Years in Figures'!Print_Area</vt:lpstr>
      <vt:lpstr>'Income Statement'!Print_Area</vt:lpstr>
      <vt:lpstr>'Note 1'!Print_Area</vt:lpstr>
      <vt:lpstr>'Note 10'!Print_Area</vt:lpstr>
      <vt:lpstr>'Note 11'!Print_Area</vt:lpstr>
      <vt:lpstr>'Note 12'!Print_Area</vt:lpstr>
      <vt:lpstr>'Note 13'!Print_Area</vt:lpstr>
      <vt:lpstr>'Note 14'!Print_Area</vt:lpstr>
      <vt:lpstr>'Note 15'!Print_Area</vt:lpstr>
      <vt:lpstr>'Note 16'!Print_Area</vt:lpstr>
      <vt:lpstr>'Note 17'!Print_Area</vt:lpstr>
      <vt:lpstr>'Note 18'!Print_Area</vt:lpstr>
      <vt:lpstr>'Note 19'!Print_Area</vt:lpstr>
      <vt:lpstr>'Note 2'!Print_Area</vt:lpstr>
      <vt:lpstr>'Note 20'!Print_Area</vt:lpstr>
      <vt:lpstr>'Note 21'!Print_Area</vt:lpstr>
      <vt:lpstr>'Note 22'!Print_Area</vt:lpstr>
      <vt:lpstr>'Note 23'!Print_Area</vt:lpstr>
      <vt:lpstr>'Note 24'!Print_Area</vt:lpstr>
      <vt:lpstr>'Note 25'!Print_Area</vt:lpstr>
      <vt:lpstr>'Note 26'!Print_Area</vt:lpstr>
      <vt:lpstr>'Note 27'!Print_Area</vt:lpstr>
      <vt:lpstr>'Note 28'!Print_Area</vt:lpstr>
      <vt:lpstr>'Note 29'!Print_Area</vt:lpstr>
      <vt:lpstr>'Note 3'!Print_Area</vt:lpstr>
      <vt:lpstr>'Note 30'!Print_Area</vt:lpstr>
      <vt:lpstr>'Note 31'!Print_Area</vt:lpstr>
      <vt:lpstr>'Note 32'!Print_Area</vt:lpstr>
      <vt:lpstr>'Note 33'!Print_Area</vt:lpstr>
      <vt:lpstr>'Note 4'!Print_Area</vt:lpstr>
      <vt:lpstr>'Note 5'!Print_Area</vt:lpstr>
      <vt:lpstr>'Note 6'!Print_Area</vt:lpstr>
      <vt:lpstr>'Note 7'!Print_Area</vt:lpstr>
      <vt:lpstr>'Note 8'!Print_Area</vt:lpstr>
      <vt:lpstr>'Note 9'!Print_Area</vt:lpstr>
      <vt:lpstr>OCI!Print_Area</vt:lpstr>
      <vt:lpstr>'Quarterly Figures'!Print_Area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2017-01-18T08:02:15Z</cp:lastPrinted>
  <dcterms:created xsi:type="dcterms:W3CDTF">1999-05-28T08:16:58Z</dcterms:created>
  <dcterms:modified xsi:type="dcterms:W3CDTF">2017-02-06T11:12:24Z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