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codeName="ThisWorkbook" autoCompressPictures="0" defaultThemeVersion="124226"/>
  <mc:AlternateContent xmlns:mc="http://schemas.openxmlformats.org/markup-compatibility/2006">
    <mc:Choice Requires="x15">
      <x15ac:absPath xmlns:x15ac="http://schemas.microsoft.com/office/spreadsheetml/2010/11/ac" url="/Users/chrispurcell/Downloads/"/>
    </mc:Choice>
  </mc:AlternateContent>
  <xr:revisionPtr revIDLastSave="0" documentId="13_ncr:1_{7BE6274A-486F-694E-BA37-8AE8814E5526}" xr6:coauthVersionLast="38" xr6:coauthVersionMax="38" xr10:uidLastSave="{00000000-0000-0000-0000-000000000000}"/>
  <bookViews>
    <workbookView xWindow="0" yWindow="460" windowWidth="25420" windowHeight="14220" tabRatio="761" firstSheet="1" activeTab="8" xr2:uid="{00000000-000D-0000-FFFF-FFFF00000000}"/>
  </bookViews>
  <sheets>
    <sheet name="Measures of profit" sheetId="91" r:id="rId1"/>
    <sheet name="Five Years in Figures" sheetId="72" r:id="rId2"/>
    <sheet name="Quarterly Figures" sheetId="74" r:id="rId3"/>
    <sheet name="Calculation of Financial Ratios" sheetId="73" r:id="rId4"/>
    <sheet name="Income Statement" sheetId="33" r:id="rId5"/>
    <sheet name="OCI" sheetId="87" r:id="rId6"/>
    <sheet name="Balance Sheet" sheetId="34" r:id="rId7"/>
    <sheet name="Cash Flow" sheetId="35" r:id="rId8"/>
    <sheet name="Equity" sheetId="37" r:id="rId9"/>
    <sheet name="Note 1" sheetId="86" r:id="rId10"/>
    <sheet name="Note 2" sheetId="38" r:id="rId11"/>
    <sheet name="Note 3" sheetId="88" r:id="rId12"/>
    <sheet name="Note 4" sheetId="39" r:id="rId13"/>
    <sheet name="Note 5" sheetId="40" r:id="rId14"/>
    <sheet name="Note 6" sheetId="41" r:id="rId15"/>
    <sheet name="Note 7" sheetId="42" r:id="rId16"/>
    <sheet name="Note 8" sheetId="51" r:id="rId17"/>
    <sheet name="Note 9" sheetId="90" r:id="rId18"/>
    <sheet name="Note 10" sheetId="80" r:id="rId19"/>
    <sheet name="Note 11" sheetId="49" r:id="rId20"/>
    <sheet name="Note 12" sheetId="48" r:id="rId21"/>
    <sheet name="Note 13" sheetId="85" r:id="rId22"/>
    <sheet name="Note 14" sheetId="84" r:id="rId23"/>
    <sheet name="Note 15" sheetId="45" r:id="rId24"/>
    <sheet name="Note 16" sheetId="60" r:id="rId25"/>
    <sheet name="Note 17" sheetId="52" r:id="rId26"/>
    <sheet name="Note 18" sheetId="92" r:id="rId27"/>
    <sheet name="Note 19" sheetId="59" r:id="rId28"/>
    <sheet name="Note 20" sheetId="58" r:id="rId29"/>
    <sheet name="Note 21" sheetId="93" r:id="rId30"/>
    <sheet name="Note 22" sheetId="57" r:id="rId31"/>
    <sheet name="Note 23" sheetId="56" r:id="rId32"/>
    <sheet name="Note 24" sheetId="55" r:id="rId33"/>
    <sheet name="Note 25" sheetId="63" r:id="rId34"/>
    <sheet name="Note 26" sheetId="62" r:id="rId35"/>
    <sheet name="Note 27" sheetId="67" r:id="rId36"/>
    <sheet name="Note 28" sheetId="66" r:id="rId37"/>
    <sheet name="Note 29" sheetId="65" r:id="rId38"/>
    <sheet name="Note 30" sheetId="64" r:id="rId39"/>
    <sheet name="Note 31" sheetId="82" r:id="rId40"/>
    <sheet name="Note 32" sheetId="70" r:id="rId41"/>
    <sheet name="Note 33" sheetId="83" r:id="rId42"/>
    <sheet name="Note 34" sheetId="68" r:id="rId43"/>
    <sheet name="Note 35" sheetId="81" r:id="rId44"/>
    <sheet name="check versio" sheetId="15" state="hidden" r:id="rId45"/>
    <sheet name="Sheet1" sheetId="76" r:id="rId46"/>
  </sheets>
  <definedNames>
    <definedName name="G" localSheetId="41">'Note 33'!#REF!</definedName>
    <definedName name="kvastaava">'Balance Sheet'!$A$1:$F$26</definedName>
    <definedName name="kvastattavaa">'Balance Sheet'!$A$32:$F$64</definedName>
    <definedName name="_xlnm.Print_Area" localSheetId="6">'Balance Sheet'!$A$1:$F$69</definedName>
    <definedName name="_xlnm.Print_Area" localSheetId="3">'Calculation of Financial Ratios'!$A$1:$C$62</definedName>
    <definedName name="_xlnm.Print_Area" localSheetId="7">'Cash Flow'!$A$1:$F$61</definedName>
    <definedName name="_xlnm.Print_Area" localSheetId="44">'check versio'!$A$324:$H$366</definedName>
    <definedName name="_xlnm.Print_Area" localSheetId="8">Equity!$A$1:$K$37</definedName>
    <definedName name="_xlnm.Print_Area" localSheetId="1">'Five Years in Figures'!$A$1:$H$65</definedName>
    <definedName name="_xlnm.Print_Area" localSheetId="4">'Income Statement'!$A$1:$F$38</definedName>
    <definedName name="_xlnm.Print_Area" localSheetId="0">'Measures of profit'!$A$1:$D$18</definedName>
    <definedName name="_xlnm.Print_Area" localSheetId="9">'Note 1'!$A$1:$G$33</definedName>
    <definedName name="_xlnm.Print_Area" localSheetId="18">'Note 10'!$A$1:$C$23</definedName>
    <definedName name="_xlnm.Print_Area" localSheetId="19">'Note 11'!$A$1:$D$36</definedName>
    <definedName name="_xlnm.Print_Area" localSheetId="20">'Note 12'!$A$1:$D$18</definedName>
    <definedName name="_xlnm.Print_Area" localSheetId="21">'Note 13'!$A$1:$F$81</definedName>
    <definedName name="_xlnm.Print_Area" localSheetId="22">'Note 14'!$A$1:$G$45</definedName>
    <definedName name="_xlnm.Print_Area" localSheetId="23">'Note 15'!$A$1:$I$40</definedName>
    <definedName name="_xlnm.Print_Area" localSheetId="24">'Note 16'!$A$1:$G$90</definedName>
    <definedName name="_xlnm.Print_Area" localSheetId="25">'Note 17'!$A$1:$C$11</definedName>
    <definedName name="_xlnm.Print_Area" localSheetId="26">'Note 18'!$A$1:$C$24</definedName>
    <definedName name="_xlnm.Print_Area" localSheetId="27">'Note 19'!$A$1:$C$21</definedName>
    <definedName name="_xlnm.Print_Area" localSheetId="10">'Note 2'!$A$1:$C$198</definedName>
    <definedName name="_xlnm.Print_Area" localSheetId="28">'Note 20'!$A$1:$C$9</definedName>
    <definedName name="_xlnm.Print_Area" localSheetId="29">'Note 21'!$A$1:$G$32</definedName>
    <definedName name="_xlnm.Print_Area" localSheetId="30">'Note 22'!$A$1:$H$45</definedName>
    <definedName name="_xlnm.Print_Area" localSheetId="31">'Note 23'!$A$1:$E$103</definedName>
    <definedName name="_xlnm.Print_Area" localSheetId="32">'Note 24'!$A$1:$E$50</definedName>
    <definedName name="_xlnm.Print_Area" localSheetId="33">'Note 25'!$A$1:$G$34</definedName>
    <definedName name="_xlnm.Print_Area" localSheetId="34">'Note 26'!$A$1:$F$35</definedName>
    <definedName name="_xlnm.Print_Area" localSheetId="35">'Note 27'!$A$1:$C$16</definedName>
    <definedName name="_xlnm.Print_Area" localSheetId="36">'Note 28'!$A$1:$F$44</definedName>
    <definedName name="_xlnm.Print_Area" localSheetId="37">'Note 29'!$A$1:$F$25</definedName>
    <definedName name="_xlnm.Print_Area" localSheetId="11">'Note 3'!$A$1:$C$17</definedName>
    <definedName name="_xlnm.Print_Area" localSheetId="38">'Note 30'!$A$1:$D$61</definedName>
    <definedName name="_xlnm.Print_Area" localSheetId="39">'Note 31'!$A$1:$E$183</definedName>
    <definedName name="_xlnm.Print_Area" localSheetId="40">'Note 32'!$A$1:$E$13</definedName>
    <definedName name="_xlnm.Print_Area" localSheetId="41">'Note 33'!$A$1:$F$21</definedName>
    <definedName name="_xlnm.Print_Area" localSheetId="42">'Note 34'!$A$1:$E$134</definedName>
    <definedName name="_xlnm.Print_Area" localSheetId="43">'Note 35'!$A$1:$E$4</definedName>
    <definedName name="_xlnm.Print_Area" localSheetId="12">'Note 4'!$A$1:$D$31</definedName>
    <definedName name="_xlnm.Print_Area" localSheetId="13">'Note 5'!$A$1:$C$14</definedName>
    <definedName name="_xlnm.Print_Area" localSheetId="14">'Note 6'!$A$1:$C$9</definedName>
    <definedName name="_xlnm.Print_Area" localSheetId="15">'Note 7'!$A$1:$D$22</definedName>
    <definedName name="_xlnm.Print_Area" localSheetId="16">'Note 8'!$A$1:$C$12</definedName>
    <definedName name="_xlnm.Print_Area" localSheetId="17">'Note 9'!$A$1:$C$11</definedName>
    <definedName name="_xlnm.Print_Area" localSheetId="5">OCI!$A$1:$F$37</definedName>
    <definedName name="_xlnm.Print_Area" localSheetId="2">'Quarterly Figures'!$A$1:$J$64</definedName>
    <definedName name="virallvastaavaa">'Balance Sheet'!$A$1:$F$26</definedName>
  </definedNames>
  <calcPr calcId="179021"/>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100" i="15"/>
  <c r="B97" i="15"/>
  <c r="B53" i="15"/>
  <c r="B36" i="15"/>
  <c r="B40" i="15"/>
  <c r="B13" i="15"/>
  <c r="B44" i="15"/>
  <c r="B46" i="15"/>
  <c r="B62" i="15"/>
  <c r="B37" i="15"/>
  <c r="B45" i="15"/>
  <c r="B61" i="15"/>
  <c r="B98" i="15"/>
  <c r="B54" i="15"/>
  <c r="B39" i="15"/>
  <c r="B12" i="15"/>
  <c r="B16" i="15"/>
  <c r="B11" i="15"/>
  <c r="B15" i="15"/>
  <c r="B99" i="15"/>
  <c r="B66" i="15"/>
  <c r="B67" i="15"/>
  <c r="B85" i="15"/>
  <c r="B17" i="15"/>
  <c r="B19" i="15"/>
  <c r="B10" i="15"/>
  <c r="B57" i="15"/>
  <c r="B63" i="15"/>
  <c r="B24" i="15"/>
  <c r="B81" i="15"/>
  <c r="B107" i="15"/>
  <c r="B96" i="15"/>
  <c r="B38" i="15"/>
  <c r="B41" i="15"/>
  <c r="B68" i="15" l="1"/>
  <c r="B42" i="15"/>
  <c r="B79" i="15"/>
  <c r="G163" i="15"/>
  <c r="F163" i="15" s="1"/>
  <c r="B163" i="15"/>
  <c r="G156" i="15"/>
  <c r="F156" i="15" s="1"/>
  <c r="B64" i="15"/>
  <c r="G155" i="15"/>
  <c r="F155" i="15" s="1"/>
  <c r="B266" i="15"/>
  <c r="B80" i="15"/>
  <c r="B268" i="15"/>
  <c r="B82" i="15"/>
  <c r="G157" i="15"/>
  <c r="E157" i="15" s="1"/>
  <c r="B47" i="15"/>
  <c r="B55" i="15"/>
  <c r="B58" i="15" s="1"/>
  <c r="B101" i="15"/>
  <c r="B108" i="15"/>
  <c r="B14" i="15"/>
  <c r="B154" i="15" s="1"/>
  <c r="G153" i="15"/>
  <c r="B259" i="15"/>
  <c r="B258" i="15" s="1"/>
  <c r="B153" i="15"/>
  <c r="J81" i="15"/>
  <c r="B263" i="15" l="1"/>
  <c r="B262" i="15" s="1"/>
  <c r="B270" i="15" s="1"/>
  <c r="B276" i="15" s="1"/>
  <c r="B18" i="15"/>
  <c r="B78" i="15" s="1"/>
  <c r="B84" i="15" s="1"/>
  <c r="B86" i="15" s="1"/>
  <c r="B103" i="15" s="1"/>
  <c r="B110" i="15" s="1"/>
  <c r="B111" i="15" s="1"/>
  <c r="B72" i="15"/>
  <c r="G154" i="15"/>
  <c r="B49" i="15"/>
  <c r="K49" i="15" s="1"/>
  <c r="B70" i="15"/>
  <c r="G161" i="15" s="1"/>
  <c r="B20" i="15" l="1"/>
  <c r="B23" i="15" s="1"/>
  <c r="B25" i="15" s="1"/>
  <c r="G158" i="15"/>
  <c r="K72" i="15"/>
  <c r="G160" i="15"/>
  <c r="K2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JKJ001-RADMIN (Joachim Kjellman)</author>
  </authors>
  <commentList>
    <comment ref="B16" authorId="0" shapeId="0" xr:uid="{00000000-0006-0000-2C00-000001000000}">
      <text>
        <r>
          <rPr>
            <b/>
            <sz val="8"/>
            <color indexed="81"/>
            <rFont val="Tahoma"/>
            <family val="2"/>
          </rPr>
          <t>ASSA MEUR 63</t>
        </r>
      </text>
    </comment>
  </commentList>
</comments>
</file>

<file path=xl/sharedStrings.xml><?xml version="1.0" encoding="utf-8"?>
<sst xmlns="http://schemas.openxmlformats.org/spreadsheetml/2006/main" count="3049" uniqueCount="1670">
  <si>
    <t>Payable within one year</t>
  </si>
  <si>
    <t>Payable later</t>
  </si>
  <si>
    <t>Closing rates</t>
  </si>
  <si>
    <t>Average rates</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</si>
  <si>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</si>
  <si>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</si>
  <si>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</si>
  <si>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</si>
  <si>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</si>
  <si>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</si>
  <si>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</si>
  <si>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</si>
  <si>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</si>
  <si>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</si>
  <si>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</si>
  <si>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</si>
  <si>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</si>
  <si>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</si>
  <si>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</si>
  <si>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</si>
  <si>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</si>
  <si>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</si>
  <si>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</si>
  <si>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</si>
  <si>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</si>
  <si>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</si>
  <si>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</si>
  <si>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</si>
  <si>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</si>
  <si>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Wärtsilä Peru S.A.C.</t>
  </si>
  <si>
    <t>Share of result of associates and joint ventures</t>
  </si>
  <si>
    <t>Share of result</t>
  </si>
  <si>
    <t>Total equity</t>
  </si>
  <si>
    <t>Investments in associates and joint ventures</t>
  </si>
  <si>
    <t>Insurance receivables</t>
  </si>
  <si>
    <t>Kiinteistökiinnitykset</t>
  </si>
  <si>
    <t>Mortgages</t>
  </si>
  <si>
    <t>Changes in working capital:</t>
  </si>
  <si>
    <t>Inventories, increase (-) / decrease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</si>
  <si>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</si>
  <si>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</si>
  <si>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</si>
  <si>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</si>
  <si>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</si>
  <si>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</si>
  <si>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</si>
  <si>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</si>
  <si>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</si>
  <si>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</si>
  <si>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</si>
  <si>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</si>
  <si>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Derivatives</t>
  </si>
  <si>
    <t>Wärtsilä Egypt Power S.A.E</t>
  </si>
  <si>
    <t>Wärtsilä Ship Design Poland Sp.z.o.o.</t>
  </si>
  <si>
    <t xml:space="preserve">   On behalf of Group companies</t>
  </si>
  <si>
    <t>Effective dividend yield</t>
  </si>
  <si>
    <t>Price/earnings (P/E)</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</si>
  <si>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</si>
  <si>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</si>
  <si>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</si>
  <si>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</si>
  <si>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</si>
  <si>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</si>
  <si>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</si>
  <si>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Work in progress</t>
  </si>
  <si>
    <t>Finished products</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</si>
  <si>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</si>
  <si>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</si>
  <si>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</si>
  <si>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</si>
  <si>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</si>
  <si>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</si>
  <si>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</si>
  <si>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</si>
  <si>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New Zealand</t>
  </si>
  <si>
    <t>Wärtsilä PNG Ltd</t>
  </si>
  <si>
    <t>Papua New Guinea</t>
  </si>
  <si>
    <t>Uganda</t>
  </si>
  <si>
    <t>Wärtsilä Uganda Ltd.</t>
  </si>
  <si>
    <t>Wärtsilä Tanzania Ltd</t>
  </si>
  <si>
    <t>Tanzania</t>
  </si>
  <si>
    <t>Wärtsilä Ships Repairing &amp; Maintenance LLC</t>
  </si>
  <si>
    <t>Wärtsilä Ship Design Singapore Pte Ltd</t>
  </si>
  <si>
    <t>Geographical 
area</t>
  </si>
  <si>
    <t>Geographical information</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</si>
  <si>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</si>
  <si>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</si>
  <si>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</si>
  <si>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</si>
  <si>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</si>
  <si>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</si>
  <si>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</si>
  <si>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</si>
  <si>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</si>
  <si>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</si>
  <si>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</si>
  <si>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</si>
  <si>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</si>
  <si>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</si>
  <si>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</si>
  <si>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</si>
  <si>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</si>
  <si>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</si>
  <si>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</si>
  <si>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Fair value of plan assets</t>
  </si>
  <si>
    <t>Vieras pääoma yhteensä</t>
  </si>
  <si>
    <t>Främmande kapital totalt</t>
  </si>
  <si>
    <t>Non-current financial liabilities</t>
  </si>
  <si>
    <t>Current financial liabilities</t>
  </si>
  <si>
    <t>Liquidity and refinancing risk</t>
  </si>
  <si>
    <t>The existing funding programmes include:</t>
  </si>
  <si>
    <t>Revolving credit facilities</t>
  </si>
  <si>
    <t>Year</t>
  </si>
  <si>
    <t>Maturing</t>
  </si>
  <si>
    <t>Credit risk</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</si>
  <si>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</si>
  <si>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</si>
  <si>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</si>
  <si>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</si>
  <si>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</si>
  <si>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</si>
  <si>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</si>
  <si>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</si>
  <si>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</si>
  <si>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</si>
  <si>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</si>
  <si>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</si>
  <si>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</si>
  <si>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</si>
  <si>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</si>
  <si>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</si>
  <si>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</si>
  <si>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</si>
  <si>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</si>
  <si>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</si>
  <si>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</si>
  <si>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</si>
  <si>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</si>
  <si>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</si>
  <si>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</si>
  <si>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</si>
  <si>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Current loans, increase (+) / decrease (-)</t>
  </si>
  <si>
    <t>Interest-bearing liabilities, non-current</t>
  </si>
  <si>
    <t>Share 
capital</t>
  </si>
  <si>
    <t>Fair 
value 
reserve</t>
  </si>
  <si>
    <t>Retained 
earnings</t>
  </si>
  <si>
    <t>Total 
equity</t>
  </si>
  <si>
    <t>Portugal</t>
  </si>
  <si>
    <t>Neptun Maritime AS</t>
  </si>
  <si>
    <t>Norway</t>
  </si>
  <si>
    <t>China</t>
  </si>
  <si>
    <t>Panfi per Segment</t>
  </si>
  <si>
    <t>EBIT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</si>
  <si>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</si>
  <si>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</si>
  <si>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</si>
  <si>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</si>
  <si>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</si>
  <si>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</si>
  <si>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</si>
  <si>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</si>
  <si>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</si>
  <si>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</si>
  <si>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</si>
  <si>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</si>
  <si>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</si>
  <si>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</si>
  <si>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</si>
  <si>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</si>
  <si>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</si>
  <si>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</si>
  <si>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</si>
  <si>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</si>
  <si>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</si>
  <si>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</si>
  <si>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</si>
  <si>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</si>
  <si>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</si>
  <si>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</si>
  <si>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Holding %</t>
  </si>
  <si>
    <t>Italy</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</si>
  <si>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</si>
  <si>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</si>
  <si>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</si>
  <si>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</si>
  <si>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</si>
  <si>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</si>
  <si>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</si>
  <si>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</si>
  <si>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</si>
  <si>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</si>
  <si>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</si>
  <si>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</si>
  <si>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</si>
  <si>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</si>
  <si>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</si>
  <si>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Personnel costs</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</si>
  <si>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</si>
  <si>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</si>
  <si>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</si>
  <si>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</si>
  <si>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</si>
  <si>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</si>
  <si>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</si>
  <si>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</si>
  <si>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</si>
  <si>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</si>
  <si>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</si>
  <si>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</si>
  <si>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</si>
  <si>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</si>
  <si>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Impairment testing of goodwill</t>
  </si>
  <si>
    <t>Investeringar i aktier och företagsförvärv</t>
  </si>
  <si>
    <t>Räkenskapsperiodens totalresultat</t>
  </si>
  <si>
    <t>Affärsområdessegment 1-6/2005</t>
  </si>
  <si>
    <t>Liiketoimintasegmentit 1-6/2006</t>
  </si>
  <si>
    <t>Denmark</t>
  </si>
  <si>
    <t>Sweden</t>
  </si>
  <si>
    <t>Germany</t>
  </si>
  <si>
    <t>Estonia</t>
  </si>
  <si>
    <t>Great Britain</t>
  </si>
  <si>
    <t>Poland</t>
  </si>
  <si>
    <t>Greece</t>
  </si>
  <si>
    <t>Turkey</t>
  </si>
  <si>
    <t>Egypt</t>
  </si>
  <si>
    <t>USA</t>
  </si>
  <si>
    <t>Canada</t>
  </si>
  <si>
    <t>Mexico</t>
  </si>
  <si>
    <t>Puerto Rico</t>
  </si>
  <si>
    <t>Dominican Republic</t>
  </si>
  <si>
    <t>Sri Lanka</t>
  </si>
  <si>
    <t>Guatemala</t>
  </si>
  <si>
    <t>Chile</t>
  </si>
  <si>
    <t>Ecuador</t>
  </si>
  <si>
    <t>Colombia</t>
  </si>
  <si>
    <t>Peru</t>
  </si>
  <si>
    <t>Argentina</t>
  </si>
  <si>
    <t>Singapore</t>
  </si>
  <si>
    <t>Hong Kong</t>
  </si>
  <si>
    <t>South Korea</t>
  </si>
  <si>
    <t>Taiwan</t>
  </si>
  <si>
    <t>Australia</t>
  </si>
  <si>
    <t>India</t>
  </si>
  <si>
    <t>Pakistan</t>
  </si>
  <si>
    <t>Total comprehensive income attributable to:</t>
  </si>
  <si>
    <t>Loans from pension insurance companies*</t>
  </si>
  <si>
    <t>Loans from other financial institutions*</t>
  </si>
  <si>
    <t>Employee benefit expenses</t>
  </si>
  <si>
    <t>Nominal amounts of rents according to leasing contracts</t>
  </si>
  <si>
    <t>30.06.2005</t>
  </si>
  <si>
    <t>31.12.2005</t>
  </si>
  <si>
    <t>Oma pääoma 30.06.2006</t>
  </si>
  <si>
    <t>Shareholders' equity on 30 June 2006</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</si>
  <si>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</si>
  <si>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</si>
  <si>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</si>
  <si>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</si>
  <si>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</si>
  <si>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</si>
  <si>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</si>
  <si>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</si>
  <si>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</si>
  <si>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</si>
  <si>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</si>
  <si>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</si>
  <si>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</si>
  <si>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</si>
  <si>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</si>
  <si>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</si>
  <si>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</si>
  <si>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</si>
  <si>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</si>
  <si>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</si>
  <si>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</si>
  <si>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</si>
  <si>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</si>
  <si>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</si>
  <si>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</si>
  <si>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</si>
  <si>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</si>
  <si>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Salaries and other short-term benefits</t>
  </si>
  <si>
    <t>Other members of the Board of Management</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</si>
  <si>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</si>
  <si>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</si>
  <si>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</si>
  <si>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</si>
  <si>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</si>
  <si>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</si>
  <si>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</si>
  <si>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</si>
  <si>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</si>
  <si>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</si>
  <si>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</si>
  <si>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</si>
  <si>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</si>
  <si>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</si>
  <si>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</si>
  <si>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</si>
  <si>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Non-controlling interests</t>
  </si>
  <si>
    <t>Change in inventories</t>
  </si>
  <si>
    <t>External services</t>
  </si>
  <si>
    <t>Effect of different tax rates in foreign subsidiaries</t>
  </si>
  <si>
    <t>Wärtsilä Brasil Ltda.</t>
  </si>
  <si>
    <t>CONDENSED CASH FLOW STATEMENT</t>
  </si>
  <si>
    <t>KASSAFLÖDESANALYS I SAMMANDRAG</t>
  </si>
  <si>
    <t>Government grants</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</si>
  <si>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</si>
  <si>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</si>
  <si>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</si>
  <si>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</si>
  <si>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</si>
  <si>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</si>
  <si>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</si>
  <si>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</si>
  <si>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</si>
  <si>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</si>
  <si>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</si>
  <si>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</si>
  <si>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</si>
  <si>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</si>
  <si>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</si>
  <si>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</si>
  <si>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Equity</t>
  </si>
  <si>
    <t>Other operating income</t>
  </si>
  <si>
    <t>Other operating expenses</t>
  </si>
  <si>
    <t>Bokvärde 1.1.</t>
  </si>
  <si>
    <t>Dividends</t>
  </si>
  <si>
    <t>Bokvärde 31.12.</t>
  </si>
  <si>
    <t>Business segments 1-6/2006</t>
  </si>
  <si>
    <t>Other commitments</t>
  </si>
  <si>
    <t>Tulos/osake, EUR</t>
  </si>
  <si>
    <t>Laimennettu tulos/osake, EUR</t>
  </si>
  <si>
    <t>Investments available for sale</t>
  </si>
  <si>
    <t>Services</t>
  </si>
  <si>
    <t>Effect of changed tax rates</t>
  </si>
  <si>
    <t>Change in inventories of finished goods &amp; work in progress</t>
  </si>
  <si>
    <t>Return on equity (ROE)</t>
  </si>
  <si>
    <t>Rental accruals</t>
  </si>
  <si>
    <t>TEUR</t>
  </si>
  <si>
    <t>Change in deferred tax</t>
  </si>
  <si>
    <t>VAT liabilities</t>
  </si>
  <si>
    <t>Cash flow from financing activities:</t>
  </si>
  <si>
    <t>Finansieringens kassaflöde:</t>
  </si>
  <si>
    <t>Maksullinen osakeanti</t>
  </si>
  <si>
    <t>Other financial expenses</t>
  </si>
  <si>
    <t>Interest-bearing investments</t>
  </si>
  <si>
    <t>Interest-bearing receivables</t>
  </si>
  <si>
    <t>Trade receivables</t>
  </si>
  <si>
    <t>Fair value reserve</t>
  </si>
  <si>
    <t>Retained earnings</t>
  </si>
  <si>
    <t>Pension obligations</t>
  </si>
  <si>
    <t>Provisions</t>
  </si>
  <si>
    <t>Advances received</t>
  </si>
  <si>
    <t>Trade payables</t>
  </si>
  <si>
    <t>Fair value adjustments</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</si>
  <si>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</si>
  <si>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</si>
  <si>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</si>
  <si>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</si>
  <si>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</si>
  <si>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</si>
  <si>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</si>
  <si>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</si>
  <si>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</si>
  <si>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</si>
  <si>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</si>
  <si>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</si>
  <si>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</si>
  <si>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</si>
  <si>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</si>
  <si>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</si>
  <si>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</si>
  <si>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</si>
  <si>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</si>
  <si>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</si>
  <si>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</si>
  <si>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Wärtsilä West Africa S.A.</t>
  </si>
  <si>
    <t>Laskelma oman pääoman muutoksista</t>
  </si>
  <si>
    <t>Omräkningsdifferenser</t>
  </si>
  <si>
    <t>Translation differences</t>
  </si>
  <si>
    <t>Muuntoerot</t>
  </si>
  <si>
    <t>Maksetut osingot</t>
  </si>
  <si>
    <t>Nettovinst på tillgångar som kan säljas</t>
  </si>
  <si>
    <t>Material and services</t>
  </si>
  <si>
    <t>Work performed by the Group and capitalised</t>
  </si>
  <si>
    <t>Gearing</t>
  </si>
  <si>
    <t>HENKILÖSTÖ</t>
  </si>
  <si>
    <t>PERSONNEL</t>
  </si>
  <si>
    <t>ANTAL ANSTÄLLDA</t>
  </si>
  <si>
    <t>Keskimäärin</t>
  </si>
  <si>
    <t>On average</t>
  </si>
  <si>
    <t>I medeltal</t>
  </si>
  <si>
    <t>Henkilöstö kauden lopussa</t>
  </si>
  <si>
    <t>Antal anställda i slutet av perioden</t>
  </si>
  <si>
    <t>VASTUUSITOUMUKSET</t>
  </si>
  <si>
    <t>Nettoinvestoinnit aineellisiin ja aineettomiin hyödykkeisiin</t>
  </si>
  <si>
    <t>Net investments in tangible and intangible assets</t>
  </si>
  <si>
    <t>Investoinnit osakkeisiin ja yritysostot</t>
  </si>
  <si>
    <t>Equity attributable to equity holders of the parent company</t>
  </si>
  <si>
    <t>Exchange rate differences on translating foreign operations</t>
  </si>
  <si>
    <t>Wärtsilä Land &amp; Sea Academy, Inc.</t>
  </si>
  <si>
    <t>Philippines</t>
  </si>
  <si>
    <t>Senegal</t>
  </si>
  <si>
    <t>Azerbaijan</t>
  </si>
  <si>
    <t>Cameroon</t>
  </si>
  <si>
    <t>Hungary</t>
  </si>
  <si>
    <t>Liabilities, non-interest-bearing, increase (+) / decrease (-)</t>
  </si>
  <si>
    <t>Anläggningstillgångar, långfristiga</t>
  </si>
  <si>
    <t>Wärtsilä Vostok, LLC</t>
  </si>
  <si>
    <t>Wärtsilä Hungary Kft</t>
  </si>
  <si>
    <t>Wärtsilä Lanka Ltd.</t>
  </si>
  <si>
    <t>Wärtsilä Azerbaijan LLC</t>
  </si>
  <si>
    <t>Wärtsilä Central Africa Ltd.</t>
  </si>
  <si>
    <t>Wärtsilä UK Ltd</t>
  </si>
  <si>
    <t>Wärtsilä Eastern Africa S.A.</t>
  </si>
  <si>
    <t>Panama</t>
  </si>
  <si>
    <t>Indonesia</t>
  </si>
  <si>
    <t>Financial items and taxes:</t>
  </si>
  <si>
    <t>Interest and other financial expenses</t>
  </si>
  <si>
    <t>S110000</t>
  </si>
  <si>
    <t>S148010</t>
  </si>
  <si>
    <t>Total assets</t>
  </si>
  <si>
    <t>Total equity and liabilities</t>
  </si>
  <si>
    <t>Depreciation, amortisation and impairment</t>
  </si>
  <si>
    <t>Proceeds from sale of property, plant and equipment and intangible assets</t>
  </si>
  <si>
    <t>Investments in property, plant and equipment and intangible assets</t>
  </si>
  <si>
    <t>Order book</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</si>
  <si>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</si>
  <si>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</si>
  <si>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</si>
  <si>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</si>
  <si>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</si>
  <si>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</si>
  <si>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</si>
  <si>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</si>
  <si>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</si>
  <si>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</si>
  <si>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</si>
  <si>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</si>
  <si>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</si>
  <si>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</si>
  <si>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Sale of scrapped material</t>
  </si>
  <si>
    <t>Other accruals</t>
  </si>
  <si>
    <t>VAT receivables</t>
  </si>
  <si>
    <t>Non-current</t>
  </si>
  <si>
    <t>Current</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</si>
  <si>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</si>
  <si>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</si>
  <si>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</si>
  <si>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</si>
  <si>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</si>
  <si>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</si>
  <si>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</si>
  <si>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</si>
  <si>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</si>
  <si>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</si>
  <si>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Past due 1 year</t>
  </si>
  <si>
    <t>Equity price risk</t>
  </si>
  <si>
    <t>Suoraan omaan pääomaan kirjatut nettotuotot</t>
  </si>
  <si>
    <t xml:space="preserve">   Samaan konserniin kuuluvien yritysten puolesta</t>
  </si>
  <si>
    <t>Cash flow hedges</t>
  </si>
  <si>
    <t>Kassaflödessäkring</t>
  </si>
  <si>
    <t>Bangladesh</t>
  </si>
  <si>
    <t>Saudi Arabia</t>
  </si>
  <si>
    <t>United Arab Emirates</t>
  </si>
  <si>
    <t>South Africa</t>
  </si>
  <si>
    <t>Kenya</t>
  </si>
  <si>
    <t>Interest-bearing liabilities, current</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</si>
  <si>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</si>
  <si>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</si>
  <si>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</si>
  <si>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</si>
  <si>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</si>
  <si>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</si>
  <si>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</si>
  <si>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</si>
  <si>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</si>
  <si>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</si>
  <si>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</si>
  <si>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</si>
  <si>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</si>
  <si>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</si>
  <si>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</si>
  <si>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</si>
  <si>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</si>
  <si>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</si>
  <si>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</si>
  <si>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</si>
  <si>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</si>
  <si>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</si>
  <si>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</si>
  <si>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</si>
  <si>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</si>
  <si>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</si>
  <si>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 xml:space="preserve">Total </t>
  </si>
  <si>
    <t>Net deferred tax assets/liabilities</t>
  </si>
  <si>
    <t>Investments in shares and acquisitions</t>
  </si>
  <si>
    <t>Rahavirta muista investoinneista</t>
  </si>
  <si>
    <t>Net income recognized directly in equity</t>
  </si>
  <si>
    <t>Direkt mot eget kapital redovisade nettointäkter</t>
  </si>
  <si>
    <t>Profit for the financial period</t>
  </si>
  <si>
    <t>Solvency ratio</t>
  </si>
  <si>
    <t>Equity per share</t>
  </si>
  <si>
    <t>Forsknings- och utvecklingskostnader</t>
  </si>
  <si>
    <t>* Estimated interest expenses, total</t>
  </si>
  <si>
    <t>Sitten tekstin luvut olisi samat kuin viimeisessä taulokossa:</t>
  </si>
  <si>
    <t>Sivu 1 vaihtoehto:</t>
  </si>
  <si>
    <t>Wärtsilän liiketoiminta käsittää Power-liiketoiminnat, jotka ovat Ship Power-, Services- ja Power Plants-liiketoiminnot, sekä sijoitukset.</t>
  </si>
  <si>
    <t>Litigation</t>
  </si>
  <si>
    <t>Used provisions</t>
  </si>
  <si>
    <t>Total financial income</t>
  </si>
  <si>
    <t>Total financial expenses</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</si>
  <si>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</si>
  <si>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</si>
  <si>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</si>
  <si>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</si>
  <si>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</si>
  <si>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</si>
  <si>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</si>
  <si>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</si>
  <si>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</si>
  <si>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</si>
  <si>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</si>
  <si>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Interest and other financial items</t>
  </si>
  <si>
    <t>Currency forwards</t>
  </si>
  <si>
    <t>Räntefuturer</t>
  </si>
  <si>
    <t>Deferred tax assets</t>
  </si>
  <si>
    <t>Tax loss carry-forwards</t>
  </si>
  <si>
    <t>Nominal values of derivative financial instruments (level 2)</t>
  </si>
  <si>
    <t>Interest rate risk</t>
  </si>
  <si>
    <t>Loan receivables, increase (-) / decrease (+)</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</si>
  <si>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</si>
  <si>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</si>
  <si>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</si>
  <si>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</si>
  <si>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</si>
  <si>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</si>
  <si>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</si>
  <si>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</si>
  <si>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</si>
  <si>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</si>
  <si>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</si>
  <si>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</si>
  <si>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</si>
  <si>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</si>
  <si>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</si>
  <si>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</si>
  <si>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</si>
  <si>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</si>
  <si>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</si>
  <si>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t>
  </si>
  <si>
    <t>EUR</t>
  </si>
  <si>
    <t>Proceeds from sale of shares</t>
  </si>
  <si>
    <t xml:space="preserve">Company name </t>
  </si>
  <si>
    <t>Location</t>
  </si>
  <si>
    <t>Share %</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</si>
  <si>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</si>
  <si>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</si>
  <si>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</si>
  <si>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</si>
  <si>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</si>
  <si>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</si>
  <si>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</si>
  <si>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</si>
  <si>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</si>
  <si>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</si>
  <si>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</si>
  <si>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</si>
  <si>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</si>
  <si>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</si>
  <si>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</si>
  <si>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</si>
  <si>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</si>
  <si>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</si>
  <si>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</si>
  <si>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Income taxes</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</si>
  <si>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</si>
  <si>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</si>
  <si>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</si>
  <si>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</si>
  <si>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</si>
  <si>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</si>
  <si>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</si>
  <si>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</si>
  <si>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</si>
  <si>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</si>
  <si>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</si>
  <si>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Income related to cancelled orders*</t>
  </si>
  <si>
    <t>Interest income on financial assets at fair value through the statement of income</t>
  </si>
  <si>
    <t>Changes in fair values of financial assets/liabilities at fair value through the statement of income</t>
  </si>
  <si>
    <t>Interest expenses on financial liabilities at fair value through the statement of income</t>
  </si>
  <si>
    <t>Equity and liabilities</t>
  </si>
  <si>
    <t>Thousands of shares</t>
  </si>
  <si>
    <t>Europe</t>
  </si>
  <si>
    <t>Asia</t>
  </si>
  <si>
    <t>Other</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</si>
  <si>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</si>
  <si>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</si>
  <si>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</si>
  <si>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</si>
  <si>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</si>
  <si>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</si>
  <si>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</si>
  <si>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</si>
  <si>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</si>
  <si>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</si>
  <si>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</si>
  <si>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</si>
  <si>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</si>
  <si>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</si>
  <si>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</si>
  <si>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</si>
  <si>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</si>
  <si>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</si>
  <si>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</si>
  <si>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</si>
  <si>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</si>
  <si>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</si>
  <si>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</si>
  <si>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</si>
  <si>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</si>
  <si>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</si>
  <si>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</si>
  <si>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</si>
  <si>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</si>
  <si>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</si>
  <si>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</si>
  <si>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BRL</t>
  </si>
  <si>
    <t>Wärtsilä Caribbean, Inc.</t>
  </si>
  <si>
    <t>Materials and consumables</t>
  </si>
  <si>
    <t>Wärtsilä Canada Inc.</t>
  </si>
  <si>
    <t>Acquired shares</t>
  </si>
  <si>
    <t>Förvärv av aktier</t>
  </si>
  <si>
    <t>Capital risk management</t>
  </si>
  <si>
    <t>Fair values of derivative financial instruments (level 2)</t>
  </si>
  <si>
    <t>Tax charge in the consolidated statement of income</t>
  </si>
  <si>
    <t>Unrecognised taxes on losses carried forward</t>
  </si>
  <si>
    <t>From the consolidated statement of income</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</si>
  <si>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</si>
  <si>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</si>
  <si>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</si>
  <si>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</si>
  <si>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</si>
  <si>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</si>
  <si>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</si>
  <si>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</si>
  <si>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</si>
  <si>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</si>
  <si>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</si>
  <si>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</si>
  <si>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</si>
  <si>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</si>
  <si>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</si>
  <si>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</si>
  <si>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</si>
  <si>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</si>
  <si>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</si>
  <si>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Förändring av likvida medel, ökning (+) / minskning (-)</t>
  </si>
  <si>
    <t>Interest-bearing debt</t>
  </si>
  <si>
    <t>Räntebärande lån</t>
  </si>
  <si>
    <t>Others</t>
  </si>
  <si>
    <t>CNY</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</si>
  <si>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</si>
  <si>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</si>
  <si>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</si>
  <si>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</si>
  <si>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</si>
  <si>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</si>
  <si>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</si>
  <si>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</si>
  <si>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Wärtsilä Qiyao Diesel Company Ltd.</t>
  </si>
  <si>
    <t>Wages and salaries</t>
  </si>
  <si>
    <t>Pension costs</t>
  </si>
  <si>
    <t>Personnel on average</t>
  </si>
  <si>
    <t xml:space="preserve">   gain / loss from fair valuation, net of taxes</t>
  </si>
  <si>
    <t>CONTINGENT LIABILITIES</t>
  </si>
  <si>
    <t>ANSVARSFÖRBINDELSER</t>
  </si>
  <si>
    <t>check</t>
  </si>
  <si>
    <t>Arvon-</t>
  </si>
  <si>
    <t>muutos-</t>
  </si>
  <si>
    <t>Muut muutokset</t>
  </si>
  <si>
    <t>Övriga förändringar</t>
  </si>
  <si>
    <t>pääoma</t>
  </si>
  <si>
    <t>rahasto</t>
  </si>
  <si>
    <t>Muunto-</t>
  </si>
  <si>
    <t>erot</t>
  </si>
  <si>
    <t>Nedskrivningar</t>
  </si>
  <si>
    <t>Impairments</t>
  </si>
  <si>
    <t>Eget kapital 30.06.2006</t>
  </si>
  <si>
    <t>Liiketoimintasegmentit 1-6/2005</t>
  </si>
  <si>
    <t>Business segments 1-6/2005</t>
  </si>
  <si>
    <t>Wärtsilä Guatemala S.A.</t>
  </si>
  <si>
    <t>Effect of income not subject to tax and non-deductible expenses</t>
  </si>
  <si>
    <t>Wärtsilä Argentina S.A.</t>
  </si>
  <si>
    <t>Return on investment (ROI)</t>
  </si>
  <si>
    <t>Profit before taxes + interest and other financial expenses</t>
  </si>
  <si>
    <t>of which outside Finland</t>
  </si>
  <si>
    <t>Exports from Finland</t>
  </si>
  <si>
    <t>of which in Finland</t>
  </si>
  <si>
    <t>Övriga skulder</t>
  </si>
  <si>
    <t>Other liabilities</t>
  </si>
  <si>
    <t>Aktiva</t>
  </si>
  <si>
    <t>Passiva</t>
  </si>
  <si>
    <t>Vastattavaa</t>
  </si>
  <si>
    <t>LYHENNETTY RAHAVIRTALASKELMA</t>
  </si>
  <si>
    <t>Förmånsbestämda planer</t>
  </si>
  <si>
    <t>Defined benefit plans</t>
  </si>
  <si>
    <t>Other compulsory personnel costs</t>
  </si>
  <si>
    <t>From the consolidated statement of financial position</t>
  </si>
  <si>
    <t>Finland</t>
  </si>
  <si>
    <t>1. Segment information</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</si>
  <si>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</si>
  <si>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</si>
  <si>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</si>
  <si>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</si>
  <si>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</si>
  <si>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</si>
  <si>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</si>
  <si>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</si>
  <si>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</si>
  <si>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</si>
  <si>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</si>
  <si>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</si>
  <si>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</si>
  <si>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</si>
  <si>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</si>
  <si>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</si>
  <si>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</si>
  <si>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Luovutustulot osakkeista</t>
  </si>
  <si>
    <t xml:space="preserve">Advances paid </t>
  </si>
  <si>
    <t>Other intangible assets</t>
  </si>
  <si>
    <t>Buildings and structures</t>
  </si>
  <si>
    <t>Machinery and equipment</t>
  </si>
  <si>
    <t>Other tangible assets</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</si>
  <si>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</si>
  <si>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</si>
  <si>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</si>
  <si>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</si>
  <si>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</si>
  <si>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</si>
  <si>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</si>
  <si>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</si>
  <si>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</si>
  <si>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</si>
  <si>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</si>
  <si>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</si>
  <si>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</si>
  <si>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</si>
  <si>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</si>
  <si>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</si>
  <si>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</si>
  <si>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</si>
  <si>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</si>
  <si>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</si>
  <si>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</si>
  <si>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</si>
  <si>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</si>
  <si>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</si>
  <si>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</si>
  <si>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</si>
  <si>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</si>
  <si>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</si>
  <si>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</si>
  <si>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</si>
  <si>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Total equity and liabilities – advances received</t>
  </si>
  <si>
    <t>Interest-bearing liabilities – cash and cash equivalents</t>
  </si>
  <si>
    <t>The Netherlands</t>
  </si>
  <si>
    <t>Spain</t>
  </si>
  <si>
    <t>Japan</t>
  </si>
  <si>
    <t>Russia</t>
  </si>
  <si>
    <t>Business transactions with the associated companies and joint ventures</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</si>
  <si>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</si>
  <si>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</si>
  <si>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</si>
  <si>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</si>
  <si>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</si>
  <si>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</si>
  <si>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</si>
  <si>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</si>
  <si>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</si>
  <si>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</si>
  <si>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</si>
  <si>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</si>
  <si>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</si>
  <si>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</si>
  <si>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</si>
  <si>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</si>
  <si>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</si>
  <si>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</si>
  <si>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</si>
  <si>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</si>
  <si>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</si>
  <si>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</si>
  <si>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</si>
  <si>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</si>
  <si>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</si>
  <si>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Total equity attributable to equity holders of the parent</t>
  </si>
  <si>
    <t>Wärtsilä Chile Ltda.</t>
  </si>
  <si>
    <t>Wärtsilä Colombia S.A.</t>
  </si>
  <si>
    <t>Wärtsilä Ecuador S.A.</t>
  </si>
  <si>
    <t>Valuuttatermiinit</t>
  </si>
  <si>
    <t>Valutaterminer</t>
  </si>
  <si>
    <t>Valuuttaoptiot, osteutut</t>
  </si>
  <si>
    <t>Intangible assets and property, plant and equipment</t>
  </si>
  <si>
    <t>Aging of trade receivables</t>
  </si>
  <si>
    <t>Not past due</t>
  </si>
  <si>
    <t>Changes in exchange rates</t>
  </si>
  <si>
    <t>Additions</t>
  </si>
  <si>
    <t>Other financial income</t>
  </si>
  <si>
    <t>Non-current financial assets</t>
  </si>
  <si>
    <t>Current financial assets</t>
  </si>
  <si>
    <t>Liiketulos</t>
  </si>
  <si>
    <t>Currency options, purchased</t>
  </si>
  <si>
    <t>Valutaoptioner, köpta</t>
  </si>
  <si>
    <t>Valuuttaoptiot, asetetut</t>
  </si>
  <si>
    <t>Resultatandel i intresse- och samföretag</t>
  </si>
  <si>
    <t>Cash flow after investing activities</t>
  </si>
  <si>
    <t>Sensitivity analysis</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</si>
  <si>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</si>
  <si>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</si>
  <si>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</si>
  <si>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</si>
  <si>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</si>
  <si>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Released provisions</t>
  </si>
  <si>
    <t>Maarit Aarni-Sirviö, member</t>
  </si>
  <si>
    <t>Wärtsilä Netherlands  B.V.</t>
  </si>
  <si>
    <t>Cash flow before changes in working capital</t>
  </si>
  <si>
    <t>Wärtsilä China Ltd.</t>
  </si>
  <si>
    <t>Switzerland</t>
  </si>
  <si>
    <t>France</t>
  </si>
  <si>
    <t>Other temporary differences</t>
  </si>
  <si>
    <t>40.0</t>
  </si>
  <si>
    <t>50.0</t>
  </si>
  <si>
    <t>&lt; 1 year</t>
  </si>
  <si>
    <t>&gt; 5 years</t>
  </si>
  <si>
    <t>The following remuneration was paid to auditors and accounting firms for audit based on applicable legislation and for other services.</t>
  </si>
  <si>
    <t>Equity holders of the parent company</t>
  </si>
  <si>
    <t>Sale of by-products</t>
  </si>
  <si>
    <t>USD</t>
  </si>
  <si>
    <t>NOK</t>
  </si>
  <si>
    <t>CHF</t>
  </si>
  <si>
    <t>SGD</t>
  </si>
  <si>
    <t>Collateral</t>
  </si>
  <si>
    <t>Mortgages given as collateral for liabilities and commitments</t>
  </si>
  <si>
    <t>Loans from credit institutions</t>
  </si>
  <si>
    <t>Kaudelle kirjatut tuotot ja kulut yhteensä</t>
  </si>
  <si>
    <t>as a percentage of net sales</t>
  </si>
  <si>
    <t>Non-interest-bearing liabilities</t>
  </si>
  <si>
    <t>Gross capital expenditure</t>
  </si>
  <si>
    <t>Financial ratios</t>
  </si>
  <si>
    <t>Dividend per share</t>
  </si>
  <si>
    <t>Dividend per earnings</t>
  </si>
  <si>
    <t>Interest coverage</t>
  </si>
  <si>
    <t>Wärtsilä North America, Inc.</t>
  </si>
  <si>
    <t>Wärtsilä Defence Inc.</t>
  </si>
  <si>
    <t>Wärtsilä de Mexico SA</t>
  </si>
  <si>
    <t>on behalf of Group companies</t>
  </si>
  <si>
    <t>Goodwill</t>
  </si>
  <si>
    <t>Acquisitions</t>
  </si>
  <si>
    <t>Note</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</si>
  <si>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</si>
  <si>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</si>
  <si>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</si>
  <si>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</si>
  <si>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</si>
  <si>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</si>
  <si>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</si>
  <si>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</si>
  <si>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</si>
  <si>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</si>
  <si>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</si>
  <si>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Share premium</t>
  </si>
  <si>
    <t>Income taxes paid</t>
  </si>
  <si>
    <t>Adjustments for:</t>
  </si>
  <si>
    <t>Share 
premium</t>
  </si>
  <si>
    <t>Defined contribution plans</t>
  </si>
  <si>
    <t>net change in fair value, net of taxes</t>
  </si>
  <si>
    <t>Value of finance-leased assets included in carrying amount</t>
  </si>
  <si>
    <t>Share
premium</t>
  </si>
  <si>
    <t>Audit</t>
  </si>
  <si>
    <t>Tax advisory</t>
  </si>
  <si>
    <t>Other services</t>
  </si>
  <si>
    <t>Markus Rauramo, member</t>
  </si>
  <si>
    <t>Price/carrying amount per share (P/BV)</t>
  </si>
  <si>
    <t>The notes are an integral part of these consolidated financial statements.</t>
  </si>
  <si>
    <t>SEK</t>
  </si>
  <si>
    <t>Other Europe</t>
  </si>
  <si>
    <t>51.7</t>
  </si>
  <si>
    <t>99.7</t>
  </si>
  <si>
    <t>100.0</t>
  </si>
  <si>
    <t>60.0</t>
  </si>
  <si>
    <t>55.0</t>
  </si>
  <si>
    <t>Wärtsilä Dominicana Inc.</t>
  </si>
  <si>
    <t>Total equity attributable to equity holders of the parent company</t>
  </si>
  <si>
    <t>The Americas</t>
  </si>
  <si>
    <t>Summary of financial information (100%):</t>
  </si>
  <si>
    <t>The credit risks related to the placement of liquid funds and to trading in financial instruments are minimised by setting explicit limits for the counterparties and by making agreements only with the most reputable domestic and international banks and financial institutions.</t>
  </si>
  <si>
    <t>measured at fair value</t>
  </si>
  <si>
    <t>* Expenses related to cancelled orders are recorded on respective expense accounts.</t>
  </si>
  <si>
    <t>transferred to the statement of income</t>
  </si>
  <si>
    <t>Change in cash and cash equivalents, increase (+) / decrease (-)</t>
  </si>
  <si>
    <t>transferred to the statement of income, net of taxes</t>
  </si>
  <si>
    <t>Non-
controlling
interests</t>
  </si>
  <si>
    <t>Interest expenses on financial liabilities recognised at amortised cost</t>
  </si>
  <si>
    <t>Interest income on loans and receivables</t>
  </si>
  <si>
    <t>Other
tangible
assets</t>
  </si>
  <si>
    <t>Profit 
for the 
financial 
period</t>
  </si>
  <si>
    <t>Joint ventures</t>
  </si>
  <si>
    <t>Associated companies</t>
  </si>
  <si>
    <t>Transferred to the statement of income, net of taxes</t>
  </si>
  <si>
    <t>Share capital and number of shares</t>
  </si>
  <si>
    <t>Onerous 
contracts</t>
  </si>
  <si>
    <t>Other 
provisions</t>
  </si>
  <si>
    <t>Estimated contractual cash flows</t>
  </si>
  <si>
    <t>Other 
intangible 
assets</t>
  </si>
  <si>
    <t>Land 
and 
water</t>
  </si>
  <si>
    <t>Carrying 
amounts 
of the 
statement 
of financial 
position 
items</t>
  </si>
  <si>
    <t>Fair 
value</t>
  </si>
  <si>
    <t>2. Acquisitions</t>
  </si>
  <si>
    <t>Other taxes*</t>
  </si>
  <si>
    <t>Payable between one and five years</t>
  </si>
  <si>
    <t>Brazil Real</t>
  </si>
  <si>
    <t>Switzerland Franc</t>
  </si>
  <si>
    <t>China Yuan Renminbi</t>
  </si>
  <si>
    <t>United Kingdom Pound</t>
  </si>
  <si>
    <t>India Rupee</t>
  </si>
  <si>
    <t>Japan Yen</t>
  </si>
  <si>
    <t>Norway Krone</t>
  </si>
  <si>
    <t>Sweden Krona</t>
  </si>
  <si>
    <t>Singapore Dollar</t>
  </si>
  <si>
    <t>United States Dollar</t>
  </si>
  <si>
    <t>Total comprehensive income for the financial period</t>
  </si>
  <si>
    <t>Insurance indemnities</t>
  </si>
  <si>
    <t>Gunilla Nordström, member</t>
  </si>
  <si>
    <t>Wärtsilä Valves Ltd</t>
  </si>
  <si>
    <t>Wärtsilä Moss AS</t>
  </si>
  <si>
    <t>Wärtsilä Oil &amp; Gas Systems AS</t>
  </si>
  <si>
    <t>SAR</t>
  </si>
  <si>
    <t>Five years in figures</t>
  </si>
  <si>
    <t>Calculations of financial ratios</t>
  </si>
  <si>
    <t>Consolidated statement of income</t>
  </si>
  <si>
    <t>Consolidated statement of cash flows</t>
  </si>
  <si>
    <t>Consolidated statement of changes in equity</t>
  </si>
  <si>
    <t>Wärtsilä Projects Oy</t>
  </si>
  <si>
    <t>Wärtsilä Solutions Oy</t>
  </si>
  <si>
    <t>Effective tax rate (%)</t>
  </si>
  <si>
    <t>Finance lease liabilities*</t>
  </si>
  <si>
    <t>Disposal of shares</t>
  </si>
  <si>
    <t>Försäljning av aktier</t>
  </si>
  <si>
    <t>Working capital (WCAP)</t>
  </si>
  <si>
    <t>Trade 
receivables</t>
  </si>
  <si>
    <t>of which 
impaired</t>
  </si>
  <si>
    <t>Wärtsilä is exposed to interest rate risk primarily through market value changes to the net debt portfolio (price risk) and also through changes in interest rates (re-fixing on rollovers). Wärtsilä hedges interest rate exposure by using derivative instruments such as interest rate swaps, futures and options. Changes in the market value of these derivatives are recognised directly in the statement of income. Interest rate risk is managed by constantly monitoring the market value of the financial instruments and by using sensitivity analysis.</t>
  </si>
  <si>
    <t>The Group sells trade receivables in an amount that is currently not significant compared to the trade receivables as a whole. Sold receivables have been de-recognised in the consolidated statement of financial position.</t>
  </si>
  <si>
    <t>Other comprehensive income, net of taxes:</t>
  </si>
  <si>
    <t>Number 
of shares
and votes</t>
  </si>
  <si>
    <t>Profit before taxes + depreciation, amortisation and impairment + interest and other financial expenses</t>
  </si>
  <si>
    <t>Purchases from the associates and joint ventures</t>
  </si>
  <si>
    <t>Receivables from the associates and joint ventures</t>
  </si>
  <si>
    <t>Advances paid to the associates and joint ventures</t>
  </si>
  <si>
    <t>Payables to the associates and joint ventures</t>
  </si>
  <si>
    <t>Cash flow
hedges</t>
  </si>
  <si>
    <t>of which
closed</t>
  </si>
  <si>
    <t>Available
(end of
period)</t>
  </si>
  <si>
    <t>Share
capital</t>
  </si>
  <si>
    <t>Net 
sales</t>
  </si>
  <si>
    <t>Brazil</t>
  </si>
  <si>
    <t>Wärtsilä Norway AS</t>
  </si>
  <si>
    <t xml:space="preserve">Wärtsilä Ship Design Norway AS </t>
  </si>
  <si>
    <t>Wärtsilä Baltic Design Centre Sp.z.o.o.</t>
  </si>
  <si>
    <t>Wärtsilä-CME Zhenjiang Propeller Co. Ltd.</t>
  </si>
  <si>
    <t>Wärtsilä Suzhou Ltd.</t>
  </si>
  <si>
    <t>Wärtsilä Singapore Pte Ltd</t>
  </si>
  <si>
    <t>Wärtsilä Japan Ltd.</t>
  </si>
  <si>
    <t>Wärtsilä Water Systems Ltd</t>
  </si>
  <si>
    <t xml:space="preserve">Consolidated statement of comprehensive income </t>
  </si>
  <si>
    <t>Current tax receivables</t>
  </si>
  <si>
    <t>Total transactions with the owners of the company</t>
  </si>
  <si>
    <t>Transaktioner med aktieägare</t>
  </si>
  <si>
    <t>origination and reversal of temporary differences</t>
  </si>
  <si>
    <t>Warranties</t>
  </si>
  <si>
    <t>Management remuneration</t>
  </si>
  <si>
    <t>Management remuneration, total</t>
  </si>
  <si>
    <t>President and CEO</t>
  </si>
  <si>
    <t>Sales to the associates and joint ventures</t>
  </si>
  <si>
    <t>Net interest from defined benefit plans</t>
  </si>
  <si>
    <t>Parent company's distributable funds</t>
  </si>
  <si>
    <t>Deputy of President and CEO</t>
  </si>
  <si>
    <t>Current tax liabilities</t>
  </si>
  <si>
    <t>Other 
compre-
hensive 
income</t>
  </si>
  <si>
    <t>DKK</t>
  </si>
  <si>
    <t>AED</t>
  </si>
  <si>
    <t>Saudi Arabian Riyal</t>
  </si>
  <si>
    <t>United Arab Emirates Dirham</t>
  </si>
  <si>
    <t>Change</t>
  </si>
  <si>
    <t>Voluntary pension costs</t>
  </si>
  <si>
    <t>Statutory pension costs</t>
  </si>
  <si>
    <t>Wärtsilä LLC</t>
  </si>
  <si>
    <t>Wärtsilä Ship Design (Shanghai) Co., Ltd</t>
  </si>
  <si>
    <t>Wärtsilä Cyprus Limited</t>
  </si>
  <si>
    <t>Wärtsilä West Africa Guinea</t>
  </si>
  <si>
    <t>Wärtsilä Operations Guyana Inc.</t>
  </si>
  <si>
    <t>Wärtsilä (Malaysia) Sdn Bhd</t>
  </si>
  <si>
    <t>Wärtsilä Marine &amp; Power Services Nigeria Limited</t>
  </si>
  <si>
    <t>Wärtsilä Panama Services S.A.</t>
  </si>
  <si>
    <t>Wärtsilä Doha WLL</t>
  </si>
  <si>
    <t>Wärtsilä Uruguay S.A.</t>
  </si>
  <si>
    <t>Wärtsilä Services (Shanghai) Co. Ltd.</t>
  </si>
  <si>
    <t>Uruguay</t>
  </si>
  <si>
    <t>Guyana</t>
  </si>
  <si>
    <t>Malaysia</t>
  </si>
  <si>
    <t>Qatar</t>
  </si>
  <si>
    <t>Nigeria</t>
  </si>
  <si>
    <t>Guinea</t>
  </si>
  <si>
    <t>Cyprus</t>
  </si>
  <si>
    <t>Mozambique</t>
  </si>
  <si>
    <t>Total items that will not be reclassified to the statement of income</t>
  </si>
  <si>
    <t>Total items that may be reclassified to the statement of income</t>
  </si>
  <si>
    <t>Restated</t>
  </si>
  <si>
    <t>dividends paid</t>
  </si>
  <si>
    <t>Totalresultat</t>
  </si>
  <si>
    <t>Other comprehensive income for the financial period, net of taxes</t>
  </si>
  <si>
    <t>Wärtsilä Hamworthy Middle East (FZE)</t>
  </si>
  <si>
    <t>95.0</t>
  </si>
  <si>
    <t>Present value of unfunded defined benefit obligations</t>
  </si>
  <si>
    <t>Present value of funded defined benefit obligations</t>
  </si>
  <si>
    <t>Current service cost</t>
  </si>
  <si>
    <t>Past service cost (- credit)</t>
  </si>
  <si>
    <t>Return on plan assets, excluding interest income</t>
  </si>
  <si>
    <t>Experience adjustments</t>
  </si>
  <si>
    <t>Changes in financial assumptions</t>
  </si>
  <si>
    <t>Contribution paid by the plan members</t>
  </si>
  <si>
    <t>Contribution paid by the employer</t>
  </si>
  <si>
    <t>Benefits paid</t>
  </si>
  <si>
    <t>Plan assets invested in:</t>
  </si>
  <si>
    <t>Male</t>
  </si>
  <si>
    <t>Female</t>
  </si>
  <si>
    <t>Discount rate</t>
  </si>
  <si>
    <t>Future salary growth</t>
  </si>
  <si>
    <t>Future pension growth</t>
  </si>
  <si>
    <t>Change in assumption</t>
  </si>
  <si>
    <t>Bonuses</t>
  </si>
  <si>
    <t>increase 1%</t>
  </si>
  <si>
    <t>decrease 1%</t>
  </si>
  <si>
    <t>Assumptions regarding future mortality are set based on actuarial advice in accordance with the published statistics and experience in each country. These assumptions translate into a weighted average life expectancy in years for a pensioner at the retirement age as follows:</t>
  </si>
  <si>
    <t>Net interest-bearing debt</t>
  </si>
  <si>
    <t>Net
loans</t>
  </si>
  <si>
    <t>Gross fair values of derivative financial instruments subject to ISDAs</t>
  </si>
  <si>
    <t>Net fair values of derivative financial instruments subject to ISDAs</t>
  </si>
  <si>
    <t>Total non-current liabilities</t>
  </si>
  <si>
    <t>Total current liabilities</t>
  </si>
  <si>
    <t xml:space="preserve">Loan receivables, increase (-) / decrease (+), and other changes </t>
  </si>
  <si>
    <t>In management’s opinion, the changes in the basic assumptions shall not be seen as an indication that these factors are likely to materialise. The sensitivity analyses are hypothetical and should therefore be treated with caution.</t>
  </si>
  <si>
    <t xml:space="preserve">* Övriga valutor innehåller inga betydliga enskilda valutor. </t>
  </si>
  <si>
    <t>* Other does not include any material single currencies.</t>
  </si>
  <si>
    <t>Other*</t>
  </si>
  <si>
    <t>Other European countries</t>
  </si>
  <si>
    <t>Recognised in the statement of income:</t>
  </si>
  <si>
    <t>Interest cost (+) / interest income (-)</t>
  </si>
  <si>
    <t>Remeasurements recognised in other comprehensive income:</t>
  </si>
  <si>
    <t>Gains (-) / losses (+) on curtailments and settlements</t>
  </si>
  <si>
    <t>Total current assets</t>
  </si>
  <si>
    <t>Total non-current assets</t>
  </si>
  <si>
    <t>From the consolidated statement of cash flows</t>
  </si>
  <si>
    <t>Liabilities directly attributable to assets held for sale</t>
  </si>
  <si>
    <t>Assets held for sale</t>
  </si>
  <si>
    <t>Profit for the financial period from the continuing operations</t>
  </si>
  <si>
    <t>Net profit for the financial period</t>
  </si>
  <si>
    <t>Earnings per share (EPS), basic and diluted</t>
  </si>
  <si>
    <t>Receivables, non-interest-bearing, increase (-) / decrease (+)</t>
  </si>
  <si>
    <t>Gains and losses on sale of intangible assets and property, plant and equipment and other changes</t>
  </si>
  <si>
    <t>Repayments and other changes in non-current debt</t>
  </si>
  <si>
    <t>Proceeds from non-current debt</t>
  </si>
  <si>
    <t>Reconciliation of effective tax rate:</t>
  </si>
  <si>
    <t>Wärtsilä is subject to tax audits in some countries, which can result in tax reassessment decisions and obligations to pay additional taxes and related payments.</t>
  </si>
  <si>
    <t>Reclassifications</t>
  </si>
  <si>
    <t>Activities</t>
  </si>
  <si>
    <t>Share Premium</t>
  </si>
  <si>
    <t>Share Capital</t>
  </si>
  <si>
    <t>Effect of share of result of associates and joint ventures</t>
  </si>
  <si>
    <t>Risto Murto, member</t>
  </si>
  <si>
    <t>5. Other operating income</t>
  </si>
  <si>
    <t>6. Material and services</t>
  </si>
  <si>
    <t>7. Employee benefit expenses</t>
  </si>
  <si>
    <t>8. Depreciation, amortisation and impairment</t>
  </si>
  <si>
    <t>Non-current
assets*</t>
  </si>
  <si>
    <t xml:space="preserve">Other restructuring costs                                                            </t>
  </si>
  <si>
    <t>=+IF('Basic data'!$C$4=1;Y42;IF('Basic data'!$C$4=2;Z42;AA42))</t>
  </si>
  <si>
    <t>Earnings per share attributable to equity holders of the parent company (basic and diluted):</t>
  </si>
  <si>
    <t/>
  </si>
  <si>
    <t>Mauritania</t>
  </si>
  <si>
    <t>General</t>
  </si>
  <si>
    <t>Wärtsilä has a centralised Group Treasury with two main objectives: 1) to arrange adequate funding for the Group’s underlying operations on competitive terms and 2) to identify and evaluate the financial risks within the Group and implement the hedges for the Group companies.</t>
  </si>
  <si>
    <t xml:space="preserve">The Financial Risk Policy is approved by the Board of Directors. The Treasury employs only such instruments whose market value and risk profile can be reliably monitored. </t>
  </si>
  <si>
    <t>Foreign exchange risk</t>
  </si>
  <si>
    <t>Gabon</t>
  </si>
  <si>
    <t>Wärtsilä Central Africa Gabon</t>
  </si>
  <si>
    <t>Non-controlling interests are not significant in the Group's activities and cash flows in individual subsidiaries.
The list excludes subsidiaries, which do not have an impact on the profit or assets of the Group. A complete list of shares and securities in accordance with the Finnish Accounting Ordinance is included in the official financial statements of the parent company prepared with the Finnish Accounting Standards (FAS).</t>
  </si>
  <si>
    <t>Utilisation of previously unrecognised tax losses carried forward</t>
  </si>
  <si>
    <t>Cash and cash equivalents at the beginning of the financial period</t>
  </si>
  <si>
    <t>Cash and cash equivalents at the end of the financial period</t>
  </si>
  <si>
    <t>Tax on items that may be reclassified to the statement of income</t>
  </si>
  <si>
    <t>Items that may be reclassified subsequently to the statement of income</t>
  </si>
  <si>
    <t>Items that will not be reclassified to the statement of income</t>
  </si>
  <si>
    <t>Return on investment (ROI), continuing operations</t>
  </si>
  <si>
    <t>Return on equity (ROE), continuing operations</t>
  </si>
  <si>
    <t>Impairment and write-downs</t>
  </si>
  <si>
    <t>The Swiss Plan</t>
  </si>
  <si>
    <t>Marine Solutions</t>
  </si>
  <si>
    <t>Energy Solutions</t>
  </si>
  <si>
    <t>Purchases during the financial period</t>
  </si>
  <si>
    <t>Personnel at the end of the financial period</t>
  </si>
  <si>
    <t>Social plan costs</t>
  </si>
  <si>
    <t>for the financial period</t>
  </si>
  <si>
    <t>for prior financial periods</t>
  </si>
  <si>
    <t>Income taxes for prior financial periods</t>
  </si>
  <si>
    <t>weighted average number of shares outstanding*</t>
  </si>
  <si>
    <t>Amortisation during the financial period</t>
  </si>
  <si>
    <t>Depreciation during the financial period</t>
  </si>
  <si>
    <t>Net liability in the statement of financial position</t>
  </si>
  <si>
    <t>Plan participants retiring at the end of the financial period:</t>
  </si>
  <si>
    <t>Plan participants retiring 20 years after the end of the financial period:</t>
  </si>
  <si>
    <t xml:space="preserve">The following table presents a sensitivity analysis for each significant actuarial assumption showing how the defined benefit obligation would have been affected by changes in the relevant actuarial assumption that were reasonably possible at the end of the financial period. This sensitivity analysis applies to the defined benefit obligation only and not to the net defined benefit pension liability in its entirety. </t>
  </si>
  <si>
    <t>Effect to defined
benefit obligation, MEUR</t>
  </si>
  <si>
    <t>Other interest-bearing debt*</t>
  </si>
  <si>
    <t>Kaj-Gustaf Bergh, member</t>
  </si>
  <si>
    <t>Holding</t>
  </si>
  <si>
    <t>Production, sales and services</t>
  </si>
  <si>
    <t>Sales and services</t>
  </si>
  <si>
    <t>Total equity and liabilities – non-interest-bearing liabilities – provisions, average over the financial period</t>
  </si>
  <si>
    <t>Equity, average over the financial period</t>
  </si>
  <si>
    <t>Adjusted number of shares, average over the financial period</t>
  </si>
  <si>
    <t>Adjusted number of shares at the end of the financial period</t>
  </si>
  <si>
    <t>Dividends paid for the financial period</t>
  </si>
  <si>
    <t>Adjusted share price at the end of the financial period</t>
  </si>
  <si>
    <t>equity holders of the parent company</t>
  </si>
  <si>
    <t>non-controlling interests</t>
  </si>
  <si>
    <t>Remeasurements of defined benefit liabilities</t>
  </si>
  <si>
    <t>Capital gains</t>
  </si>
  <si>
    <t>Taxes related to fair value adjustments</t>
  </si>
  <si>
    <t>49.0</t>
  </si>
  <si>
    <t>CSSC Wärtsilä Engine (Shanghai) Co., Ltd.</t>
  </si>
  <si>
    <t>Remeas-
urements
of defined
benefit
liabilities</t>
  </si>
  <si>
    <t>Preliminary consideration</t>
  </si>
  <si>
    <t>Consideration transferred</t>
  </si>
  <si>
    <t>Total consideration transferred</t>
  </si>
  <si>
    <t>Preliminary cash flow from the acquisition</t>
  </si>
  <si>
    <t>Consideration paid in cash</t>
  </si>
  <si>
    <t>Cash and cash equivalents of the acquired companies</t>
  </si>
  <si>
    <t>Total cash flow from the acquisition</t>
  </si>
  <si>
    <t>Provisional values of the assets and liabilities arising from the acquisition</t>
  </si>
  <si>
    <t>Trade and other receivables</t>
  </si>
  <si>
    <t>Trade payables and other liabilities</t>
  </si>
  <si>
    <t>Total net assets</t>
  </si>
  <si>
    <t>Preliminary goodwill</t>
  </si>
  <si>
    <t>Quantiparts B.V.</t>
  </si>
  <si>
    <t>Wärtsilä JOVYATLAS EUROATLAS GmbH</t>
  </si>
  <si>
    <t>Wärtsilä ELAC Nautik GmbH</t>
  </si>
  <si>
    <t>Wärtsilä SAM Electronics GmbH</t>
  </si>
  <si>
    <t>Wärtsilä Funa International GmbH</t>
  </si>
  <si>
    <t>Wärtsilä APSS Srl</t>
  </si>
  <si>
    <t>Wärtsilä Valmarine AS</t>
  </si>
  <si>
    <t>Wärtsilä Dynamic Positioning Inc.</t>
  </si>
  <si>
    <t>SAM Taihang Electronics Ltd.</t>
  </si>
  <si>
    <t>Chattel mortgages and other pledges and securities given as collateral for liabilities and commitments</t>
  </si>
  <si>
    <t>Wärtsilä Mocambique LDA</t>
  </si>
  <si>
    <t>Wärtsilä Lyngsø Marine A/S</t>
  </si>
  <si>
    <t>Profit/loss for the financial period from the discontinued operations</t>
  </si>
  <si>
    <t>3. Disposals</t>
  </si>
  <si>
    <t>Wärtsilä Services Switzerland AG</t>
  </si>
  <si>
    <t>Comparable adjusted EBITA</t>
  </si>
  <si>
    <t>Comparable operating result</t>
  </si>
  <si>
    <t>Operating result – items affecting comparability – purchase price allocation amortisation</t>
  </si>
  <si>
    <t>Items affecting comparability</t>
  </si>
  <si>
    <t>Items affecting comparability are related to restructuring measures and one-time charges for events or activities, which are not part of the normal business operations</t>
  </si>
  <si>
    <t>Financial income</t>
  </si>
  <si>
    <t>Financial expenses</t>
  </si>
  <si>
    <t>Earnings per share (EPS), basic and diluted, EUR</t>
  </si>
  <si>
    <t>Equity on 31 December 2016</t>
  </si>
  <si>
    <t>Purchase price allocation amortisation</t>
  </si>
  <si>
    <t>Items affecting comparability:</t>
  </si>
  <si>
    <t>Items affecting comparability, total</t>
  </si>
  <si>
    <t>Carrying amount on 1 January</t>
  </si>
  <si>
    <t>Carrying amount on 31 December</t>
  </si>
  <si>
    <t>Net defined benefit liabilities on 31 December</t>
  </si>
  <si>
    <t>Liability for other long term employee benefits on 31 December</t>
  </si>
  <si>
    <t>The German Plans</t>
  </si>
  <si>
    <t>Shares and other equity instruments</t>
  </si>
  <si>
    <t>Bonds and other debt instruments</t>
  </si>
  <si>
    <t>Property</t>
  </si>
  <si>
    <t>Other assets</t>
  </si>
  <si>
    <t>The main actuarial assumptions at the end of the financial period are (expressed as weighted averages):</t>
  </si>
  <si>
    <t>Restruc-
turing</t>
  </si>
  <si>
    <t>Cross currency swaps</t>
  </si>
  <si>
    <t>Related parties comprise the Board of Directors, the President and CEO, the Board of Management, the associated companies, and joint ventures.</t>
  </si>
  <si>
    <t>Mikael Lilius, Chairman</t>
  </si>
  <si>
    <t>Sune Carlsson, Deputy Chairman</t>
  </si>
  <si>
    <t>Quarterly figures</t>
  </si>
  <si>
    <t>Order intake</t>
  </si>
  <si>
    <t xml:space="preserve">for non-controlling interests </t>
  </si>
  <si>
    <t>Order book at the end of the financial period</t>
  </si>
  <si>
    <t>Tax calculated at the domestic corporate tax rate 20.0%</t>
  </si>
  <si>
    <t>Working capital (WCAP) at the end of the financial period</t>
  </si>
  <si>
    <t>American Hydro Corporation</t>
  </si>
  <si>
    <t>Contingent consideration</t>
  </si>
  <si>
    <t xml:space="preserve">Pro forma </t>
  </si>
  <si>
    <t>Pro forma</t>
  </si>
  <si>
    <t>Write-down of financial receivables</t>
  </si>
  <si>
    <t>for equity holders of the parent company</t>
  </si>
  <si>
    <t>Long-term incentive schemes</t>
  </si>
  <si>
    <t>Exchange rate differences*</t>
  </si>
  <si>
    <t>Benefits recognised in the statement of income</t>
  </si>
  <si>
    <t>In the consolidated financial statements there are approximately 60 currencies consolidated. The most significant currencies are presented here.</t>
  </si>
  <si>
    <t>Eniram Oy</t>
  </si>
  <si>
    <t>Equity consists of share capital, share premium, translation differences, fair value reserve, remeasurements of defined benefit liabilities and retained earnings.</t>
  </si>
  <si>
    <t>Warranty provisions include estimated future warranty costs relating to products delivered. The amount of future warranty costs is based on accumulated historical experience. The standard warranty period is one year from the delivery onwards.</t>
  </si>
  <si>
    <t>Cash and bank balances*</t>
  </si>
  <si>
    <t>1 January 2017</t>
  </si>
  <si>
    <t>31.12.2017</t>
  </si>
  <si>
    <t>31 December 2017</t>
  </si>
  <si>
    <t>31 December
2017</t>
  </si>
  <si>
    <t>** Proposal of the Board of Directors.</t>
  </si>
  <si>
    <t>Equity on 1 January 2017</t>
  </si>
  <si>
    <t>Equity on 31 December 2017</t>
  </si>
  <si>
    <t>Operating result – items affecting comparability</t>
  </si>
  <si>
    <t>Develop-
ment
expenses</t>
  </si>
  <si>
    <t>Construc-
tion in
progress 
and 
advances
paid</t>
  </si>
  <si>
    <t>Build-
ings 
and 
struc-
tures</t>
  </si>
  <si>
    <t>Machin-
ery 
and 
equip-
ment</t>
  </si>
  <si>
    <t>Changes in demographic assumptions</t>
  </si>
  <si>
    <t>Additional information on equity is presented in Notes to the parent company financial statements, in Note 10. Shareholders' equity.</t>
  </si>
  <si>
    <t>Normally all of the Groups' derivatives are done under International Swaps and Derivatives Association's Master Agreements (ISDA). In case of an event of default under these agreements the non-defaulting party may request early termination and set-off of all outstanding transactions. These agreements do not meet the criteria for offsetting in the statement of financial position. The following table sets out the carrying amounts of recognised financial instruments that are subject to the above agreements.</t>
  </si>
  <si>
    <t>The President and CEO is entitled to retire on reaching 63 years of age. The members of the Board of Management are entitled to retire on reaching the statutory retirement age. One member of the Board of Management is entitled to retire earlier, on reaching 60 years of age. The Group has no loan receivables from the executive management or the Board of Directors. No pledges or other commitments have been given on behalf of management or shareholders.</t>
  </si>
  <si>
    <t>The Group companies deposit the maximum amount of their liquid financial assets with the centralised treasury when local laws and central bank regulations allow it. The Group’s funds are placed in instruments with sufficient liquidity (current bank deposits or Finnish Commercial Papers) and rating (at least single-A rated instruments or other instruments approved by the Group’s CFO). These placements are constantly monitored by the Group Treasury, and Wärtsilä does not expect any future defaults from the placements.</t>
  </si>
  <si>
    <t>Associates and joint ventures, share of other comprehensive income</t>
  </si>
  <si>
    <t>Cost on 1 January 2017</t>
  </si>
  <si>
    <t>Cost on 31 December 2017</t>
  </si>
  <si>
    <t>Accumulated amortisation and impairment on 1 January 2017</t>
  </si>
  <si>
    <t>Accumulated amortisation and impairment on 31 December 2017</t>
  </si>
  <si>
    <t>Carrying amount on 31 December 2017</t>
  </si>
  <si>
    <t>Accumulated depreciation and impairment on 1 January 2017</t>
  </si>
  <si>
    <t>Accumulated depreciation and impairment on 31 December 2017</t>
  </si>
  <si>
    <t>Changes in deferred taxes during 2017</t>
  </si>
  <si>
    <t>Balance on 1 January 2017</t>
  </si>
  <si>
    <t>Balance on 31 December 2017</t>
  </si>
  <si>
    <t>Provisions on 31 December 2017</t>
  </si>
  <si>
    <t>Provisions on 1 January 2017</t>
  </si>
  <si>
    <t>PwC</t>
  </si>
  <si>
    <t>Consolidated statement of financial position</t>
  </si>
  <si>
    <t>Rental costs</t>
  </si>
  <si>
    <t>Travel costs</t>
  </si>
  <si>
    <t>Information technology costs</t>
  </si>
  <si>
    <t>Other personnel related costs</t>
  </si>
  <si>
    <t>Legal and consultancy costs</t>
  </si>
  <si>
    <t>9. Other operating expenses</t>
  </si>
  <si>
    <t>Elimination of intragroup margin in inventories</t>
  </si>
  <si>
    <t>Recog-
nised in 
the con-
solidated
statement
of income</t>
  </si>
  <si>
    <t>Transla-
tion dif-
ferences</t>
  </si>
  <si>
    <t>Acquisi-
tions and 
disposals</t>
  </si>
  <si>
    <t>Greensmith Energy Management Systems Inc.</t>
  </si>
  <si>
    <t>Guidance Marine Ltd</t>
  </si>
  <si>
    <t>Guidance Marine LLC</t>
  </si>
  <si>
    <t>Guidance Marine Pte Ltd</t>
  </si>
  <si>
    <t>Wärtsilä’s policy is to secure a strong capital base to keep the confidence of investors and creditors and for the future development of the business. The capital is defined as total equity including non-controlling interests and net interest-bearing debt. The target for Wärtsilä is to maintain gearing below 0.50 and to pay a dividend of at least 50% of earnings over the cycle.</t>
  </si>
  <si>
    <t>Disposals 2017</t>
  </si>
  <si>
    <t>Acquisitions 2017</t>
  </si>
  <si>
    <t>Debt in the 
statement 
of financial 
position</t>
  </si>
  <si>
    <t>Johan Forssell, member</t>
  </si>
  <si>
    <t>Karin Falk, member</t>
  </si>
  <si>
    <t>Tom Johnstone, Deputy Chairman</t>
  </si>
  <si>
    <t>Board of Directors, until 2 March 2017</t>
  </si>
  <si>
    <t>Profit for the financial period attributable to equity holders of the parent company</t>
  </si>
  <si>
    <t>Currency forwards, included in hedge accounting</t>
  </si>
  <si>
    <t>Currency forwards, no hedge accounting</t>
  </si>
  <si>
    <t>Loans</t>
  </si>
  <si>
    <t>Fixed rate loans</t>
  </si>
  <si>
    <t>Floating rate loans</t>
  </si>
  <si>
    <t>Share of fixed rate loans of total loans (including derivatives), %</t>
  </si>
  <si>
    <t>Interest income on investments at amortised cost</t>
  </si>
  <si>
    <t>Fee expenses</t>
  </si>
  <si>
    <t>Trade receivables for sale</t>
  </si>
  <si>
    <t>Measured
at 
amortised
cost</t>
  </si>
  <si>
    <t>At fair 
value 
through 
the 
statement 
of income</t>
  </si>
  <si>
    <t>At fair
value
through
other
compre-
hensive
income</t>
  </si>
  <si>
    <t>Financial assets</t>
  </si>
  <si>
    <t>Financial liabilities</t>
  </si>
  <si>
    <t>Level 2</t>
  </si>
  <si>
    <t>Level 3</t>
  </si>
  <si>
    <t>Impairment, beginning of period</t>
  </si>
  <si>
    <t>Impairment during the period</t>
  </si>
  <si>
    <t>Impairment, end of period</t>
  </si>
  <si>
    <t>Goodwill allocation</t>
  </si>
  <si>
    <t>Goodwill/Cash Generating Unit</t>
  </si>
  <si>
    <t>Research and development expenditure</t>
  </si>
  <si>
    <t>Earnings per share is calculated by dividing the profit for the financial period attributable to equity holders of the parent company by the weighted average number of shares outstanding. During the financial periods there were no programmes with dilutive effect.</t>
  </si>
  <si>
    <t>On 3 July 2017, Wärtsilä acquired 100% of Greensmith Energy Management Systems Inc.</t>
  </si>
  <si>
    <t>Interest income</t>
  </si>
  <si>
    <t>Interest expenses</t>
  </si>
  <si>
    <t>Other financial income and expenses</t>
  </si>
  <si>
    <t>Restatement due to IFRS 9</t>
  </si>
  <si>
    <t>19. Other receivables</t>
  </si>
  <si>
    <t>20. Cash and cash equivalents</t>
  </si>
  <si>
    <t>Proceeds from sale of other investments</t>
  </si>
  <si>
    <t>Trans-
lation 
differ-
ence</t>
  </si>
  <si>
    <t>Present
value of
defined
benefit
obligations</t>
  </si>
  <si>
    <t>Fair
value
of plan
assets</t>
  </si>
  <si>
    <t>Present
value of
defined
benefit
obligation</t>
  </si>
  <si>
    <t>Net
defined
benefit
liability</t>
  </si>
  <si>
    <t>Fair value hierarchy</t>
  </si>
  <si>
    <t>Fair value reserve on 31 December 2017</t>
  </si>
  <si>
    <t>Other acquisitions</t>
  </si>
  <si>
    <t>-15</t>
  </si>
  <si>
    <t>In 2017, there were no disposals.</t>
  </si>
  <si>
    <t>Specific valuation techniques used to value financial instruments include:</t>
  </si>
  <si>
    <t>Currency forwards under hedge accounting*</t>
  </si>
  <si>
    <t>Hedged highly probable forecasted cash flows by year</t>
  </si>
  <si>
    <t>Wärtsilä ensures sufficient liquidity at all times by efficient cash management and by maintaining sufficient committed and uncommitted credit lines available. Refinancing risk is managed by having a balanced and sufficiently long loan portfolio.</t>
  </si>
  <si>
    <t>Cash equivalents</t>
  </si>
  <si>
    <t>Fixed
sales
and
purchase
contracts</t>
  </si>
  <si>
    <t xml:space="preserve">(Inventories + trade receivables + current tax receivables + other non-interest-bearing receivables) 
– (trade payables + advances received + pension obligations + provisions + current tax liabilities + other non-interest-bearing liabilities – dividend payable)  </t>
  </si>
  <si>
    <t>Equity
impact</t>
  </si>
  <si>
    <t>Net
amount</t>
  </si>
  <si>
    <t>Gross
amount</t>
  </si>
  <si>
    <t>• the fair value of forward foreign exchange contracts is determined by using forward rates at the closing date</t>
  </si>
  <si>
    <t>• the fair value of interest rate swaps is calculated as the present value of the estimated future cash flows based on observable yield curves</t>
  </si>
  <si>
    <t>• the use of quoted market prices or dealer quotes for similar instruments</t>
  </si>
  <si>
    <t>* Interna transaktioner. De egentliga säkringsredovisningsposterna baseras på dessa.</t>
  </si>
  <si>
    <t>The recoverable amount from the CGU is determined based on value-in-use calculation. The calculation is made on a discounted cash flow method basis, derived from the order book and five-year cash flow projections from management approved strategic plans. The estimated cash flow of CGU is based on utilisation of the existing property, plant and equipment in their current condition with normal maintenance capital expenditure, excluding any potential future acquisitions. Cash flow beyond the five-year period is calculated using the terminal value method. The terminal growth rate used in projections is based on management’s assessment on conservative long-term growth. The terminal growth rate used is 2%.</t>
  </si>
  <si>
    <t>Interest-bearing investments, non-current</t>
  </si>
  <si>
    <t>Other receivables, non-current</t>
  </si>
  <si>
    <t>De preliminära verkliga värdena på de förvärvade identifierbara immateriella tillgångarna vid förvärvstidpunkten (inklusive varumärken och teknologi) uppgick till 42 miljoner euro. Det verkliga värdet på försäljningsfordringar och övriga fordringar är ca 5 miljoner euro. Det verkliga värdet på försäljningsfordringarna innehåller inte några signifikanta risker.</t>
  </si>
  <si>
    <t>Pro Forma</t>
  </si>
  <si>
    <t>Puregas Solutions is a Sweden based leader in turnkey biogas upgrading solutions. The acquisition complements Wärtsilä’s existing position in the biogas liquefaction market.</t>
  </si>
  <si>
    <t>During 2017, the Group incurred acquisition-related costs of EUR 1 million related to external legal fees and due diligence costs. The costs have been included in the other operating expenses in the consolidated statement of income.</t>
  </si>
  <si>
    <t>Pre-tax discount rate</t>
  </si>
  <si>
    <t>Terminal growth rate</t>
  </si>
  <si>
    <t>Profitability</t>
  </si>
  <si>
    <t>Goodwill arising from business acquisitions is allocated to the Group cash-generating unit (CGU) that is the Group´s operating segment. The operating segment represents the lowest level within the Group at which the goodwill is monitored. The companies acquired during the financial period are integrated to the Group CGU at the acquisition date. Previously separately presented CGU’s have also been integrated to the Group CGU during the financial period. The goodwill is presented in the table below:</t>
  </si>
  <si>
    <t>* Intragroup transactions, on which the actual hedge accounting bookings are based.</t>
  </si>
  <si>
    <t>Impairment</t>
  </si>
  <si>
    <t>Om förvärvet hade verkställts 1.1.2017 skulle den konsoliderade omsättningen enligt ledningens uppskattning ha uppgått till 4.928 miljoner euro. Inverkan på det konsoliderade rörelseresultatet skulle inte ha varit betydande. Vid fastställandet av dessa belopp har ledningen antagit att de justeringarna av verkliga värden som fastställdes vid förvärvstidpunkten skulle ha varit de samma som om förvärvet hade inträffat 1.1.2017.</t>
  </si>
  <si>
    <t>Under 2017 ådrog sig koncernen förvärvsrelaterade kostnader till ett belopp av 1 miljon euro för externa juridiska tjänster och kostnader relaterade till externa experter. Kostnaderna har inkluderats i övriga kostnader i koncernens resultaträkning.</t>
  </si>
  <si>
    <t>De preliminära verkliga värdena på de förvärvade identifierbara immateriella tillgångarna vid förvärvstidpunkten (inklusive kundrelationer, teknologi och varumärken) uppgick till 17 miljoner euro. Det verkliga värdet på försäljningsfordringar och övriga fordringar är ca 14 miljoner euro. Det verkliga värdet på försäljningsfordringarna innehåller inte några signifikanta risker.</t>
  </si>
  <si>
    <t>Other movements</t>
  </si>
  <si>
    <t>Development expenses</t>
  </si>
  <si>
    <t>31.12.2018</t>
  </si>
  <si>
    <t>* Figures in the comparison period 2017 have been restated due to the adoption of IFRS 15.</t>
  </si>
  <si>
    <t>*** Share issue without payment (share split) approved by Wärtsilä Corporation’s Annual General Meeting on 8 March 2018 increased the total number of Wärtsilä shares to 591,723,390. Figures in the comparison periods have been restated accordingly.</t>
  </si>
  <si>
    <t>Dividend per share***</t>
  </si>
  <si>
    <t>Earnings per share (EPS), basic and diluted***</t>
  </si>
  <si>
    <t>Equity per share***</t>
  </si>
  <si>
    <t>2017*</t>
  </si>
  <si>
    <t>Earnings per share for comparison periods have been restated to reflect the increased number of shares.</t>
  </si>
  <si>
    <t>Restatement due to IFRS 15</t>
  </si>
  <si>
    <t>Equity on 31 December 2018</t>
  </si>
  <si>
    <t>Equity on 1 January 2018</t>
  </si>
  <si>
    <t>Wärtsilä´s highest operative decision maker (CODM, Chief Operating Decision Maker) is the President and CEO with the support of the Board of Management and in some cases the Board of Directors. The President and CEO assesses the Group´s profitability, financial position and development as a whole. Consequently to the management approach by the Chief Operating Decision Maker, Wärtsilä is one operating segment.</t>
  </si>
  <si>
    <t>The operating segment is subdivided into two mutually supportive market areas, Marine Solutions and Energy Solutions, which are supported by Services. Wärtsilä provides advanced technologies and lifecycle solutions to its marine and energy market customers. These technologies and solutions are sold and delivered globally by the same Wärtsilä companies. Manufacturing supplies products to both Energy Solutions and Marine Solutions from the same assembly lines, allowing for synergies in the production process and in research and development. Also sourcing function supports both market areas and Services. Due to the business model, integrated operations, and governance structure, the Group is reported as one segment. However, to enable better understanding of the different market areas’ development and the business cycles, Wärtsilä discloses the net sales by market areas and Services.</t>
  </si>
  <si>
    <t>Net sales by market areas and Services</t>
  </si>
  <si>
    <t>Acquisitions 2018</t>
  </si>
  <si>
    <t>Greensmith Energy Management Systems Inc. is a market leader in grid-scale energy storage software and integrated solutions. The acquisition of Greensmith enables Wärtsilä to rapidly expand its footprint in the energy storage market globally and position as a premier energy system integrator.</t>
  </si>
  <si>
    <t>During 2017 the Group incurred acquisition-related costs of EUR 1 million related to external legal fees and due diligence costs. The costs have been included in the other operating expenses in the consolidated statement of income.</t>
  </si>
  <si>
    <t>In October, Wärtsilä acquired 100% of Puregas Solutions Ab and Guidance Navigation Holdings Limited.</t>
  </si>
  <si>
    <t>Guidance Navigation Holdings Limited is a UK based privately owned company. The company is a technology leader in the marine industry for sensor solutions relating to dynamic positioning and other vessel control systems. The acquisition enhances Wärtsilä’s capabilities in the areas of situational awareness and near-field measurement, both essential for more intelligent vessel navigation.</t>
  </si>
  <si>
    <t>Preliminary cash flow from the acquisitions</t>
  </si>
  <si>
    <t>Total cash flow from the acquisitions</t>
  </si>
  <si>
    <t>Provisional values of the assets and liabilities arising from the acquisitions</t>
  </si>
  <si>
    <t>Disposals 2018</t>
  </si>
  <si>
    <t>10. Financial income and expenses</t>
  </si>
  <si>
    <t>11. Income taxes</t>
  </si>
  <si>
    <t>changes in tax rates</t>
  </si>
  <si>
    <t>* Other taxes consist mainly of witholding taxes not utilised and taxes not directly based on taxable income.</t>
  </si>
  <si>
    <t>12. Earnings per share</t>
  </si>
  <si>
    <t>13. Intangible assets</t>
  </si>
  <si>
    <t>The Group performs its annual impairment testing of goodwill on 30 September. Impairment of goodwill is also carried out when changes in circumstances indicate that the carrying amount may not be recoverable.</t>
  </si>
  <si>
    <t>14. Property, plant &amp; equipment</t>
  </si>
  <si>
    <t>15. Investments in associates and joint ventures</t>
  </si>
  <si>
    <t>16. Financial assets and liabilities by measurement category</t>
  </si>
  <si>
    <t>Carrying amount by measurement category</t>
  </si>
  <si>
    <t xml:space="preserve">Financial instruments measured at fair value are classified according to the following fair value hierarchy: instruments measured using quoted prices in active markets (level 1), instruments measured using inputs other than quoted prices included in level 1 observable either directly or indirectly (level 2), and instruments measured using inputs that are not based on observable market data (level 3). Financial instruments measured at fair value include financial assets and liabilities at fair value through the statement of income. Due to the short nature of the current receivables, their carrying amount is considered to be same as their fair value. </t>
  </si>
  <si>
    <t>Other investments include unlisted shares carried at fair value. These investments are valued using certain DCF models where critical assumptions relate to WACC level and expected cash flows from future dividends. However, the results from different scenarios vary a lot. Thus, the management considers that the valuation at amortised cost is the best estimate of fair value.</t>
  </si>
  <si>
    <t>Acquisitions and disposals</t>
  </si>
  <si>
    <t>17. Inventories</t>
  </si>
  <si>
    <t>18. Contract balances</t>
  </si>
  <si>
    <t>Fair value reserve includes the changes in fair value of derivative financial instruments, if the hedging is effective and eligible for hedge accounting. The changes in items included in fair value reserve are recognised in other comprehensive income.</t>
  </si>
  <si>
    <t>31 December
2018</t>
  </si>
  <si>
    <t>Wärtsilä Puregas Solutions A/S</t>
  </si>
  <si>
    <t>Wärtsilä Puregas Solutions GmbH</t>
  </si>
  <si>
    <t>Wärtsilä Puregas Solutions Ltd</t>
  </si>
  <si>
    <t>Wärtsilä Puregas Solutions AB</t>
  </si>
  <si>
    <t>Currency forwards, under hedge accounting</t>
  </si>
  <si>
    <t>Contract assets</t>
  </si>
  <si>
    <t>Contract liabilities</t>
  </si>
  <si>
    <t>21. Net debt reconciliation</t>
  </si>
  <si>
    <t>22. Deferred taxes</t>
  </si>
  <si>
    <t>23. Pension obligations</t>
  </si>
  <si>
    <t>24. Equity</t>
  </si>
  <si>
    <t>25. Provisions</t>
  </si>
  <si>
    <t>26. Financial liabilities</t>
  </si>
  <si>
    <t>27. Other liabilities</t>
  </si>
  <si>
    <t>28. Derivative financial instruments</t>
  </si>
  <si>
    <t>29. Collateral, contingent liabilities and other commitments</t>
  </si>
  <si>
    <t>30. Related party disclosures</t>
  </si>
  <si>
    <t>31. Financial risks</t>
  </si>
  <si>
    <t>32. Auditors' fees and services</t>
  </si>
  <si>
    <t>33. Exchange rates</t>
  </si>
  <si>
    <t>34. Subsidiaries</t>
  </si>
  <si>
    <t>35. Events after the balance sheet date</t>
  </si>
  <si>
    <t>Other financial receivables</t>
  </si>
  <si>
    <t>Other financial liabilities</t>
  </si>
  <si>
    <t>Interest-bearing debt, non-current*</t>
  </si>
  <si>
    <t>* Measured at amortised cost in the consolidated statement of financial position.</t>
  </si>
  <si>
    <t>Derivatives**</t>
  </si>
  <si>
    <t>Det preliminära goodwillvärdet på 120 miljoner euro återspeglar värdet på know-how och expertis inom energilagringsprogram och integrering. Wärtsilä förutser att förvärvet kommer att stärka bolagets position inom integrering av energisystem samt  serviceberedskapet gentemot kundkretsen, vilket stöder tillväxtstrategin.</t>
  </si>
  <si>
    <t>I oktober förvärvade Wärtsilä 100% av Puregas Solutions Ab och Guidance Navigation Holdings Limited.</t>
  </si>
  <si>
    <t>Puregas Solutions är en svensk leverantör av nyckelfärdiga lösningar för uppgradering till biogas. Förvärvet kompletterar Wärtsiläs befintlig portfölj på marknaden för flytande biogas.</t>
  </si>
  <si>
    <t>Guidance Navigation Holdings Limited är ett privatägt företag i Storbritannien. Företaget är en teknologiledare inom sensorlösningar för marinindustrin relaterade till dynamisk positionering och andra kontrollsystem för fartyg. Förvärvet av Guidance Marine kommer att stärka Wärtsiläs utbud inom situationsmedvetenhet och mätning av närområden som är viktiga faktorer för en mer intelligent fartygsnavigation.</t>
  </si>
  <si>
    <t>Det preliminära goodwillvärdet på 37 miljoner euro återspeglar värdet på know-how och expertis inom nyckelfärdiga lösningar för uppgradering till biogas och mer intelligent fartygsnavigation. Wärtsilä förutser att förvärvet av Puregas Solutions Ab kommer att stärka och komplettera företagets befintliga portfölj på marknaden för flytande biogas, och utöka Wärtsiläs totala täckning i värdekedjan för gas. Förvärvet av Guidance Navigation Holdings Limited kommer att stärka Wärtsiläs utbud inom situationsmedvetenhet och mätning av närområden som är viktiga faktorer för en mer intelligent fartygsnavigation.</t>
  </si>
  <si>
    <t>Om de övriga förvärven hade verkställts 1.1.2017 skulle den konsoliderade omsättningen enligt ledningens uppskattning ha uppgått till 4.940 miljoner euro. Inverkan på det konsoliderade rörelseresultatet skulle inte ha varit betydande. Vid fastställandet av dessa belopp har ledningen antagit att de justeringarna av verkliga värden som fastställdes vid förvärvstidpunkter skulle ha varit de samma som om förvärven hade inträffat 1.1.2017.</t>
  </si>
  <si>
    <t>Provisions on 1 January 2018</t>
  </si>
  <si>
    <t>Provisions on 31 December 2018</t>
  </si>
  <si>
    <t>Changes in deferred taxes during 2018</t>
  </si>
  <si>
    <t>Cost on 1 January 2018</t>
  </si>
  <si>
    <t>Cost on 31 December 2018</t>
  </si>
  <si>
    <t>Accumulated amortisation and impairment on 1 January 2018</t>
  </si>
  <si>
    <t>Accumulated depreciation and impairment on 1 January 2018</t>
  </si>
  <si>
    <t>Accumulated amortisation and impairment on 31 December 2018</t>
  </si>
  <si>
    <t>Accumulated depreciation and impairment on 31 December 2018</t>
  </si>
  <si>
    <t>Carrying amount on 31 December 2018</t>
  </si>
  <si>
    <t>Käännös puuttuu</t>
  </si>
  <si>
    <t>Net loans include non-euro intragroup loans and deposits given by the parent company.</t>
  </si>
  <si>
    <t>Wärtsilä spreads its interest rate risk exposure by taking both fixed and floating rate loans. The share of fixed rate loans as a proportion of the total debt can vary between 30–70%. The Board of Directors has given authorisation to temporarily increase the share of fixed loans up to 100%, and the authorisation is valid until the end of 2019.</t>
  </si>
  <si>
    <t>Share issue without payment on 12 March 2018</t>
  </si>
  <si>
    <t>Additional information on financial liabilities is presented in Note 26. Financial liabilities.</t>
  </si>
  <si>
    <t>The instruments, and their nominal values, used to hedge the Group’s foreign exchange exposures are listed in Note 28. Derivative financial instruments.</t>
  </si>
  <si>
    <t>Additional information related to loans can be found in Note 16. Financial assets and liabilities by measurement category and Note 26. Financial liabilities.</t>
  </si>
  <si>
    <t>The expected credit losses associated with investments carried at amortised cost are assessed on a forward looking basis based on investment maturity dates and counterparty credit risk on quarterly basis. As of 31 December 2018 the expected credit loss was not material.</t>
  </si>
  <si>
    <t>Total interest-bearing liabilities</t>
  </si>
  <si>
    <t>Total interest-bearing assets</t>
  </si>
  <si>
    <t>Net debt reconciliation</t>
  </si>
  <si>
    <t>Net debt as at 31 December 2018</t>
  </si>
  <si>
    <t>Net debt as at 31 December 2017</t>
  </si>
  <si>
    <t>Carrying 
amount on 
1 January 2018</t>
  </si>
  <si>
    <t>Cash
flows</t>
  </si>
  <si>
    <t>Acquistions</t>
  </si>
  <si>
    <t>Carrying 
amount on 
31 December 2018</t>
  </si>
  <si>
    <t>1 January 2018</t>
  </si>
  <si>
    <t>31 December 2018</t>
  </si>
  <si>
    <t>Difference between fair value and carrying amount on 1 January 2017</t>
  </si>
  <si>
    <t>Fair value reserve on 1 January 2017</t>
  </si>
  <si>
    <t>Fair value reserve on 31 December 2018</t>
  </si>
  <si>
    <t>Balance on 31 December 2018</t>
  </si>
  <si>
    <t>Balance on 1 January 2018</t>
  </si>
  <si>
    <t>Revenue from the contracts with customers is derived over time and at a point in time in the following revenue types.</t>
  </si>
  <si>
    <t>Net sales by revenue type</t>
  </si>
  <si>
    <t>Products</t>
  </si>
  <si>
    <t>Goods and services</t>
  </si>
  <si>
    <t>Projects</t>
  </si>
  <si>
    <t>Long-term agreements</t>
  </si>
  <si>
    <t>Timing of satisfying performance obligations</t>
  </si>
  <si>
    <t>At a point in time</t>
  </si>
  <si>
    <t>Over time</t>
  </si>
  <si>
    <t>Product sales consist of sales of spare parts and standard equipment for which the revenue is recognised at a point in time when the control of the products has transferred to customer, in general at the delivery of the goods.</t>
  </si>
  <si>
    <t>Goods and services -type of revenue involves short-term field service jobs, which includes the delivery of a combination of service and equipment. The revenue is recognised at a point in time when service is rendered.</t>
  </si>
  <si>
    <t>Projects contain short-term and long-term projects. Depending on the contract terms and the duration of the project, the revenue is recognised at a point in time or over time. Revenue related to long-term projects, such as construction contracts, integrated solutions projects, ship design, and energy solutions contracts, is recognised over time. Revenue for tailor-made equipment delivery projects is recognised at a point in time.</t>
  </si>
  <si>
    <t>Long-term agreements contain long-term operating and maintenance agreements for which the revenue is recognised over time.</t>
  </si>
  <si>
    <t>4. Disaggregation of revenue</t>
  </si>
  <si>
    <t>** Valuation for derivatives with negative market value by maturity date. Nominal contractual amounts are presented in Note 28. Derivative financial instruments.</t>
  </si>
  <si>
    <t xml:space="preserve">Acquisition related costs                                             </t>
  </si>
  <si>
    <t>Comparison periods for 2017 have been restated due to the internal transfer of service activities.</t>
  </si>
  <si>
    <t>In 2018, EUR 1 million (4) impairment for obsolete inventories has been recognised in the consolidated statement of income. Acquisition-related increase in inventories is EUR 8 million (1).</t>
  </si>
  <si>
    <t>The applied discount rate is the weighted average pre-tax cost of capital (WACC) as defined by Wärtsilä. The components of the WACC are risk-free rate, market risk premium, industry specific beta, cost of debt and debt equity ratio. When defining the WACC for 2018, it has been considered that the general interest rate is currently on a lower level. Wärtsilä has used a WACC of 8.9% (9.4) in the calculations.</t>
  </si>
  <si>
    <t>increase more than 20 percentage points</t>
  </si>
  <si>
    <t>decrease more than 68 percentage points</t>
  </si>
  <si>
    <t>decrease more than 82 percentage</t>
  </si>
  <si>
    <t>The Group applies hedge accounting to significant foreign currency forward contracts. Detailed financial information is presented in Note 31. Financial risks.</t>
  </si>
  <si>
    <t>* EUR 128 million (122) of cash and bank balances relate to cash in countries where repatriation is limited due to local regulation and consequently the cash is not immediately available to the parent company.</t>
  </si>
  <si>
    <t>Transas Group</t>
  </si>
  <si>
    <t>The following tables summarise the preliminary amounts for the consideration paid for Transas, the cash flow from the acquisition, and the amounts of the assets acquired and liabilities assumed recognised at the acquisition date.</t>
  </si>
  <si>
    <t>Om förvärvet hade verkställts 1.1.2018 skulle den konsoliderade omsättningen enligt ledningens uppskattning ha uppgått till 5.213 miljoner euro. Inverkan på det konsoliderade rörelseresultatet skulle inte ha varit betydande. Vid fastställandet av dessa belopp har ledningen antagit att de justeringarna av verkliga värden som fastställdes vid förvärvstidpunkten skulle ha varit de samma som om förvärvet hade inträffat 1.1.2018.</t>
  </si>
  <si>
    <t>In February, Wärtsilä acquired 100% of Trident B.V. and LOCK-N-STITCH Inc. In October, Wärtsilä acquired 100% of Burriel Navarro, S.L.</t>
  </si>
  <si>
    <t>I februari förvärvade Wärtsilä 100% av Trident B.V. och LOCK-N-STITCH Inc. I oktober förvärvade Wärtsilä 100% av Burriel Navarro, S.L.</t>
  </si>
  <si>
    <t>Trident B.V. is a Netherland based company specialised in underwater ship maintenance, inspection, and repair services. With this acquisition, Wärtsilä builds in-house competence, captures the full potential of services’ product synergies, and strengthens its position in the market.</t>
  </si>
  <si>
    <t>Trident B.V. är ett Hollandsbaserat företag som är specialiserat på fartygsunderhåll, inspektion och reparationsservice under vatten. Genom förvärvet av Trident B.V. kan Wärtsilä bygga upp intern kompetens, till fullo utnyttja synergieffekterna mellan olika serviceprodukter och stärka sin marknadsposition.</t>
  </si>
  <si>
    <t>LOCK-N-STITCH Inc. is an American engineering company serving customers within the marine and energy sectors as well as other industries. It specialises in cast iron repairs. The acquisition strengthens Wärtsilä’s service portfolio for customers operating multiple brands.</t>
  </si>
  <si>
    <t>LOCK-N-STITCH Inc. är ett amerikanskt teknikföretag, som har kunderna inom marin- och energiindustrin, men representerar även andra industriella branscher. Företaget är specialiserat på reparationer av gjutjärn. Genom förvärvet stärker Wärtsilä sitt serviceutbud till kunder med ett brett varumärkessortiment.</t>
  </si>
  <si>
    <t>Burriel Navarro, S.L is a company operating in underwater services in the main ports of Spain. The acquisition supports the growth of Wärtsilä’s underwater services and expands the company’s local presence in the European market.</t>
  </si>
  <si>
    <t>Burriel Navarro, S.L bedriver undervattensarbete i Spaniens största hamnar. Förvärvet stöder tillväxten av Wärtsiläs undervattentjänster samt utökar företagets lokala närvaro på den europeiska marknaden.</t>
  </si>
  <si>
    <t>De preliminära verkliga värdena på de förvärvade identifierbara immateriella tillgångarna vid förvärvstidpunkter (inklusive teknologi, kundrelationer och varumärken) uppgick till 10 miljoner euro. Det verkliga värdet på försäljningsfordringar och övriga fordringar är ca 6 miljoner euro. Det verkliga värdet på försäljningsfordringarna innehåller inte några signifikanta risker.</t>
  </si>
  <si>
    <t>The preliminary goodwill of EUR 13 million reflects the value of know-how and expertise in advanced underwater services.</t>
  </si>
  <si>
    <t>Det preliminära goodwillvärdet på 13 miljoner euro återspeglar värdet på know-how och expertis inom undervattensservice.</t>
  </si>
  <si>
    <t>Om förvärven hade verkställts 1.1.2018 skulle den konsoliderade omsättningen enligt ledningens uppskattning ha uppgått till 5.176 miljoner euro. Inverkan på det konsoliderade rörelseresultatet skulle inte ha varit betydande. Vid fastställandet av dessa belopp har ledningen antagit att de justeringarna av verkliga värden som fastställdes vid förvärvstidpunkterna skulle ha varit de samma som om förvärven hade inträffat 1.1.2018.</t>
  </si>
  <si>
    <t>Wärtsilä has defined benefit plans for its employees mainly in Europe and Asia. The major plans are located in Switzerland, Germany, Great Britain and Sweden. The Swiss defined benefit plan accounts for 31% of the Group's total defined benefit obligations and 57% of the plans' assets. Most of the plans provide a lifetime pension to the members at the normal retirement age but there are also plans, which provide a lump sum payment at the retirement date. Most of these defined benefit pension plans are managed by pension funds. Their assets are not included in the Group's assets. The plans' assets are typically invested according to the investment strategies approved by the funds' Board of Trustees, or in some cases they are completely administered by insurance companies. Wärtsilä's subsidiaries make their payments to pension funds in accordance with the local legislation and practice. Authorised actuaries in each country have performed the actuarial calculations required for the defined benefit plans.</t>
  </si>
  <si>
    <t>Wärtsilä operates a defined benefit plan in Switzerland in accordance with the local pension laws and regulations. The plan provides benefits to the members in the form of a pension payable after retirement. The level of benefits provided depends on the accrued retirement savings capital, which is a result of contributions paid up to retirement plus respective interest. The plan is run as a pension fund by the Board of Trustees separately from the company. 
Contributions to the plan are paid both by the employees as well as by the employers based on a percentage of the insured salary as defined in the pension fund regulations. Contributions by the employers vary depending on the age of the employee and cover on average two thirds of the total contributions.
The investment strategy for a pension fund's asset is the responsibility of the Board of Trustees. Assets are invested in accordance with the strategy and the corridors for different investment categories as defined by local laws. Other risks of the plan are longevity of plan members as well as death or disability of employees before their retirement. The pension plan is reinsured for the risk of death and disability until 31 December 2018. Inflationary increases for pensions in payment are at the discretion of the Board of Trustees as benefits paid by the plan are exceeding the minimum level required by law.</t>
  </si>
  <si>
    <t>On 31 December 2018, the weighted average duration of the defined benefit obligation was 12 years. The Group expects to contribute EUR 5 million to the plans during the next financial period.</t>
  </si>
  <si>
    <t>-33</t>
  </si>
  <si>
    <t>41</t>
  </si>
  <si>
    <t>9</t>
  </si>
  <si>
    <t>-8</t>
  </si>
  <si>
    <t>25</t>
  </si>
  <si>
    <t>De preliminära verkliga värdena på de förvärvade identifierbara immateriella tillgångarna vid förvärvstidpunkten (inklusive teknologi, kundrelationer och varumärken) uppgick till 55 miljoner euro. Det verkliga värdet på försäljningsfordringar och övriga fordringar är ca 50 miljoner euro. Det verkliga värdet på försäljningsfordringarna innehåller inte några signifikanta risker.</t>
  </si>
  <si>
    <t>The preliminary goodwill of EUR 113 million reflects the value of know-how and expertise in digital marine solutions and services. The acquisition takes Wärtsilä a significant step closer to achieving its mission of enabling sustainable societies with smart technologies. It will also speed delivery on the company’s promise to disrupt the industry by establishing an ecosystem that is digitally connected across the entire supply chain, through applications that are secure, smart and cloud-based.</t>
  </si>
  <si>
    <t>Det preliminära goodwillvärdet på 113 miljoner euro återspeglar värdet på know-how och expertis i digitala marinlösningar och -tjänster. Förvärvet innebär ett väsentligt steg framåt mot Wärtsiläs syfte om att möjliggöra hållbara samhällen med smart teknologi. Dessutom kommer bolaget att fortare kunna infria sitt löfte om att omvälva industrin genom införandet av ett ekosystem som är digitalt anslutet genom hela leveranskedjan via säkra, smarta och molnbaserade applikationer.</t>
  </si>
  <si>
    <t>Reduction of share capital in associates and joint ventures</t>
  </si>
  <si>
    <t>Total net interest-bearing debt</t>
  </si>
  <si>
    <t>non-controlling interests in disposed subsidiaries</t>
  </si>
  <si>
    <t>• Committed Revolving Credit Facilities totalling EUR 640 million (640).</t>
  </si>
  <si>
    <t>• Finnish Commercial Paper programmes totalling EUR 800 million (800).</t>
  </si>
  <si>
    <t>RUB</t>
  </si>
  <si>
    <t>Danish Krone</t>
  </si>
  <si>
    <t>Russian Rouble</t>
  </si>
  <si>
    <t>Approximately 67% (69) of sales and 65% (63) of operating costs in 2018 were denominated in euros, and approximately 21% (18) of sales and 8% (7) of operating costs were denominated in US dollars. The remainder were split between several currencies. The Group’s profits and competitiveness are also indirectly affected by the home currencies of its main competitors: USD, GBP, JPY and KRW.</t>
  </si>
  <si>
    <t>Foreign exchange exposures are monitored at the Business level and then netted and hedged at Group level. All material fixed sales and purchase contracts are hedged. The estimated future commercial exposures are evaluated by the Businesses, and the level of hedging is decided by the Board of Management. Hedge accounting in accordance with IFRS 9 is applied to most of the hedges of these exposures. The hedges cover such time periods that both the prices and costs can be adjusted to new exchange rates. These periods vary among Group companies from one month to two years. The Group also hedges its position of the statement of financial position, which includes receivables and payables denominated in foreign currencies. Cancellation of orders could lead to ineffective currency hedges.</t>
  </si>
  <si>
    <t>Other disposals</t>
  </si>
  <si>
    <t>Disposal of pumps business</t>
  </si>
  <si>
    <t>On 31 October 2018, Wärtsilä divested its pumps business to Solix Group, a Scandinavian investment company. Wärtsilä Pumps has belonged to the Wärtsilä Marine Solutions organisation and became part of the Group along with the acquisition of Hamworthy in 2012. The Wärtsilä Pumps business recorded sales of approximately EUR 50 million in 2017. The cash consideration of the transaction was EUR 45 million, and in addition EUR 20 million of the transaction price is reported as a receivable in the non-current other receivables in the consolidated statement of financial position. Wärtsilä reported a gain of EUR 27 million in other operating income from the transaction according to the preliminary sales profit calculation.</t>
  </si>
  <si>
    <t>On 20 October 2018, Wärtsilä sold its majority interest in Wärtsilä Yuchai Engine Co. Ltd. The consideration received and the impact on profit for the financial period were not significant.</t>
  </si>
  <si>
    <t>Income taxes related to other comprehensive income are presented in Consolidated statement of comprehensive income. Changes in deferred tax assets and liabilities are presented in Note 22. Deferred taxes.</t>
  </si>
  <si>
    <t>On 31 December 2018, the Group had temporary differences on which no deferred tax assets were booked totalling EUR 63 million (47), as it is uncertain if they will be realised. Most of the unrecognised deferred tax assets are related to cumulative tax losses. Of these, EUR 18 million (8) will expire within the next five years and the rest will expire later or never. Most of the cumulative tax losses on which deferred tax assets have been booked will never expire.</t>
  </si>
  <si>
    <t>Cash and cash equivalents of the acquired company</t>
  </si>
  <si>
    <t>The preliminary fair values of the acquired identifiable intangible assets at the date of the acquisition (including technology, customer relations, and trade marks) amounted to EUR 55 million. The fair value of the current trade receivables and other receivables is approximately EUR 50 million. The fair value of the trade receivables does not include any significant risk.</t>
  </si>
  <si>
    <t>During 2018 the Group incurred acquisition-related costs of EUR 3 million related to external legal fees and due diligence costs. The costs have been included in the other operating expenses in the consolidated statement of income.</t>
  </si>
  <si>
    <t>Under 2018 ådrog sig koncernen förvärvsrelaterade kostnader till ett belopp av 3 miljoner euro för externa juridiska tjänster och kostnader relaterade till externa experter. Kostnaderna har inkluderats i övriga kostnader i koncernens resultaträkning.</t>
  </si>
  <si>
    <t>The preliminary fair values of acquired identifiable intangible assets at the dates of the acquisitions (including technology, customer relations, and trade marks) amounted to EUR 10 million. The fair value of current trade receivables and other receivables is approximately EUR 6 million. The fair value of the trade receivables does not include any significant risk.</t>
  </si>
  <si>
    <t>During 2018, the acquisition-related costs the Group incurred related to external legal fees and due diligence costs were insignificant. The costs have been included in the other operating expenses in the consolidated statement of income.</t>
  </si>
  <si>
    <t>Under 2018 ådrog sig koncernen förvärvsrelaterade kostnader till ett belopp som var inte signifikant. Kostnaderna har inkluderats i övriga kostnader i koncernens resultaträkning.</t>
  </si>
  <si>
    <t>Proceeds from sale of shares in subsidiaries</t>
  </si>
  <si>
    <t>Total restated comprehensive income for the financial period</t>
  </si>
  <si>
    <t>Räkenskapsperiodens justerat totalresultat</t>
  </si>
  <si>
    <t>Share based bonuses*</t>
  </si>
  <si>
    <t xml:space="preserve">Detailed financial information on the associated companies and joint ventures is presented in Note 15. Investments in associates and joint ventures. </t>
  </si>
  <si>
    <t>Board of Directors on 31 December 2018</t>
  </si>
  <si>
    <t>Interest-bearing debt, non-current</t>
  </si>
  <si>
    <t>Interest-bearing debt, current</t>
  </si>
  <si>
    <t>Carrying 
amount on 
1 January 2017</t>
  </si>
  <si>
    <t>Carrying 
amount on 
31 December 2017</t>
  </si>
  <si>
    <t xml:space="preserve">In addition, the Group had copper futures and swaps amounting to 264 tons (254) valued at EUR 1 million (2).
</t>
  </si>
  <si>
    <t>MXP</t>
  </si>
  <si>
    <t>2023-</t>
  </si>
  <si>
    <t>Interest-bearing loan capital at the end of 2018 totalled EUR 823 million (619). The average interest rate was 1.0% (1.3) and the average re-fixing time 27 months (23). At the end of 2018, a one percentage point parallel decrease/increase of the yield curve would have resulted in a EUR 24 million (13) increase/decrease in the value of the net debt portfolio, including derivatives.</t>
  </si>
  <si>
    <t>A one percentage point change in the interest level would cause a EUR 1 million (2) change in the following year’s interest expenses of the debt portfolio, including derivatives.</t>
  </si>
  <si>
    <t>The average maturity of the non-current debt is 49 months (44) and the average maturity of the confirmed credit lines is 31 months (28). Additional information in Note 26. Financial liabilities.</t>
  </si>
  <si>
    <t>At the year end, the Group had cash and cash equivalents totalling EUR 487 million (379) as well as EUR 640 million (640) non-utilised committed credit facilities. Commercial Paper Programmes were not utilised on 31 December 2018 nor on 31 December 2017.</t>
  </si>
  <si>
    <t>In 2018, the result impact of write-offs was EUR 1 million (-9).</t>
  </si>
  <si>
    <t>Decreases</t>
  </si>
  <si>
    <t>Accumulated depreciation on decreases</t>
  </si>
  <si>
    <t>Translating foreign subsidiaries' financial statements by using different exchange rates in the statement of comprehensive income and in the statement of financial position causes translation differences, which are recognised in equity. Translation differences of foreign subsidiaries’ acquisition cost eliminations and post acquisition gains and losses are also presented in equity. Also translation differences arising from subsidiary net investment and non-current subsidiary loan without agreed settlement dates are presented in equity. The change in translation differences is recognised in other comprehensive income.</t>
  </si>
  <si>
    <t>Decreases and other changes</t>
  </si>
  <si>
    <t>Development costs for internally generated assets capitalised during the financial period amounted to EUR 30 million (16). The carrying amount was EUR 91 million (73).
Purchase price allocation amortisation amounted to EUR 43 million (36) and the carrying amount was EUR 248 million (227).</t>
  </si>
  <si>
    <t>The holdings of Wärtsilä shares of the President and CEO, and the members of the Board of Directors and Board of Management at the year end were 304,439  shares (97,605).</t>
  </si>
  <si>
    <t>Accumulated amortisation on decreases and other changes</t>
  </si>
  <si>
    <t>Accumulated depreciation on decreases and disposals</t>
  </si>
  <si>
    <t>* Additional information on the number of shares is presented in Note 24. Equity.</t>
  </si>
  <si>
    <t>Burriel Navarro S.L.</t>
  </si>
  <si>
    <t>Management remuneration is specified in Note 30. Related party disclosures.</t>
  </si>
  <si>
    <t>* Includes payroll related tax receivables of EUR 9 million (10) in Brazil, which cannot be utilised within a year.</t>
  </si>
  <si>
    <t>LOCK-N-STITCH Inc.</t>
  </si>
  <si>
    <t>Trident Italia Srl</t>
  </si>
  <si>
    <t>Trident Las Palmas S.L.</t>
  </si>
  <si>
    <t>Trident B.V.</t>
  </si>
  <si>
    <t>* Share based bonuses are measured at fair value at the reporting date. Due to the development of Wärtsilä share price during 2018, impact to the result for the financial period is positive.</t>
  </si>
  <si>
    <t>Transas Americas Inc.</t>
  </si>
  <si>
    <t xml:space="preserve">Transas Benelux B.V. </t>
  </si>
  <si>
    <t>Ireland</t>
  </si>
  <si>
    <t>Transas Investments Unlimited</t>
  </si>
  <si>
    <t>Transas Marine (Shanghai) Co., Ltd.</t>
  </si>
  <si>
    <t>Transas Marine GmbH</t>
  </si>
  <si>
    <t>Transas Marine International (TMI) AB</t>
  </si>
  <si>
    <t>Transas Marine Poland sp. z.o.o.</t>
  </si>
  <si>
    <t>Transas Mediterranean SAS</t>
  </si>
  <si>
    <t xml:space="preserve">Transas Middle East DMCEST </t>
  </si>
  <si>
    <t>Transas Newbuilding Limited</t>
  </si>
  <si>
    <t xml:space="preserve">Transas Navigator Ltd. </t>
  </si>
  <si>
    <t>Wärtsilä Burkina Faso</t>
  </si>
  <si>
    <t>Burkina Faso</t>
  </si>
  <si>
    <t>Wärtsilä Digital Technologies, JSC</t>
  </si>
  <si>
    <t>Wärtsilä Energy Mauritanie SAU</t>
  </si>
  <si>
    <t>Wärtsilä Mauritanie SA</t>
  </si>
  <si>
    <t>Wärtsilä Muscat LLC</t>
  </si>
  <si>
    <t>Oman</t>
  </si>
  <si>
    <t>Wärtsilä Voyage Limited</t>
  </si>
  <si>
    <t>Wärtsilä Voyage UK Limited</t>
  </si>
  <si>
    <t>Wärtsilä Voyage Pacific Pte Ltd</t>
  </si>
  <si>
    <t>Other non-cash flow adjustments</t>
  </si>
  <si>
    <t>Additional information on share capital, share premium, translation difference and fair value reserve is presented in Note 24. Equity.</t>
  </si>
  <si>
    <t>Wärtsilä on 1 January</t>
  </si>
  <si>
    <t>As a result of the impairment test, no impairment loss for the CGU was recognised for the financial periods ended 31 December 2018 and 2017 respectively. The recoverable amount from the CGU exceeded its carrying value remarkably.</t>
  </si>
  <si>
    <t>Liabil-
ities</t>
  </si>
  <si>
    <t>CSSC Wärtsilä Electrical &amp; Automation Co., Ltd.</t>
  </si>
  <si>
    <t>Prepaid expenses</t>
  </si>
  <si>
    <t>Accrued expenses</t>
  </si>
  <si>
    <t>Försälningsfordringar som gäller intäkter från avtal med kunder är icke räntevärande fordringar. Försäljningsfordringarna har minskat under 2018 främst på grund av att betalning för vissa större förfallna fordrinagar har erhållits.
Avtalstillgångarna omfattade främst koncernens rätt till ersättning för överförda varor eller service, som inte ännu fakturerats vid bokslutstidpunkten.
Avtalsskulderna gällde främst ersättning för kundavtal som erhållits på förhand och vars motsvarande produkt eller service inte ännu överförts till kunden.
Avtalstillgångarna och -skulderna uppkom främst från långvariga serviceavtal och projekt vars intäkter redovisas över tid, som kontruktionsprojekt inom gas solutions, projekt för integrerade lösningar, fartygsdesign samt avtal om nyckelfärdiga lösningar inom Energy solutions. Ökningen i avtalastillgångar under 2018 orsakades främst av för affärverksamheten typisk variation inom Energy solutions-projekt samt de avtalstillgångar hos de bolag som förvärvats under 2018, vilkas inverkan uppgick till 15 miljoner euro. Utöver detta har avtalstillgångarna från vissa större långsiktiga serviceavtal ökat. Ökningen i avtalsskulderna under 2018 påverkades också av sedvanlig fluktuation i Energy solutions-projekt samt ökninegn som uppkom av de avtalsskulder 1 miljon euro som uppvisades av under året förvärvade bolag.</t>
  </si>
  <si>
    <t>Deferred income</t>
  </si>
  <si>
    <t>Revenue recognised in the financial period that was included in the contract liability on 1 January</t>
  </si>
  <si>
    <t>Remaining performance obligations from projects and contracts under execution*</t>
  </si>
  <si>
    <t>* As permitted under the transitional provision in IFRS 15, the transaction price allocated to unsatisfied performance obligations as of 31 December 2017 is not disclosed.</t>
  </si>
  <si>
    <t>In 2018, the cost for other unlisted shares (level 3) was EUR 16 million (13), and the market value of them was EUR 16 million (13).</t>
  </si>
  <si>
    <t>Usually fixed sales and purchase contracts are hedged by using foreign exchange forwards to offset currency spot rate related changes to the value of the underlying cash flows. As the aim is to hedge and apply hedge accounting (cash flow hedging) only to the foreign exchange spot risk, all interest rate/hedge timing related gains/losses are booked directly into the financial items. As the underlying cash flows can have long maturities, the related hedges can be done with shorter maturities and they can be rolled over when needed, so that at the maturity the total currency rate related gains/losses from these hedges are expected to fully offset the related gains/losses from the underlying cash flows. A cancellation or reduction of sales/purchase value of an order can cause the related hedge to be (partially) ineffective. Any ineffectiveness will be immediately recognised and booked into the financial items.</t>
  </si>
  <si>
    <t>The management has assessed that no reasonable possible changes in the key assumptions would cause the CGU´s carrying amount to exceed its recoverable amount. Sensitivity analyses have been carried out for the valuation of the recoverable amount for the CGU by changing the assumptions used in the calculation. A change in an assumption that would cause the recoverable amount to equal the carrying amount is presented in the table below.</t>
  </si>
  <si>
    <t>Changes
in
exchange
rates</t>
  </si>
  <si>
    <t>During the financial period 1 January - 31 December 2018 and 1 January - 31 December 2017 Wärtsilä did not have any individual significant customers or countries. The sales to the USA represented 14% (12) of the total net sales.</t>
  </si>
  <si>
    <t>IFRS hedge accounting has been applied to EUR 2,355 million (1,962) currency forwards. A 5% change in the exhange rates would cause from these currency forwards an approximately EUR 60 million (38) impact on the equity. As all material fixed sales and purchase contracts are hedged, the profit and loss sensitivity of foreign exchange is considered immaterial.</t>
  </si>
  <si>
    <t>Wärtsilä has equity investments totalling EUR 13 million (10) in power plant companies, most of which are located in developing countries and performing well according to expectations. Additional information in Note 16. Financial assets and liabilities by measurement category.</t>
  </si>
  <si>
    <t>Trade receivables and contract assets</t>
  </si>
  <si>
    <t>284**</t>
  </si>
  <si>
    <t>0.48**</t>
  </si>
  <si>
    <t>73.7**</t>
  </si>
  <si>
    <t>* In 2018, the result from the ineffective portion of cash flow hedges related to cancelled orders, EUR -2 million (-15), and exchange rate differences from unhedged internal loans, EUR -5 million (-7) were included in exchange rate differences in the consolidated statement of income.</t>
  </si>
  <si>
    <t>Acquistions
and
disposals</t>
  </si>
  <si>
    <t>Foreign currency forward contracts are against transactional risks and fall due during the following 12 months (12). A currency forward is considered closed when there are offsetting cash flows in the same currency with the same value date. Interest rate swaps are denominated in euros and their average maturity is 48 months (18). The average maturity for cross currency swaps is 54 months (40).</t>
  </si>
  <si>
    <t>As geographical information, Wärtsilä reports the geographical areas Finland, other European countries, Asia, the Americas, and other continents. In the geographical information net sales are split by customer´s destination and non-current assets by origin.</t>
  </si>
  <si>
    <t>In May, Wärtsilä acquired 100% of Transas, a global company headquartered in the UK.</t>
  </si>
  <si>
    <t>Transas is a global market leader in marine navigation solutions that include complete bridge systems, digital products and electronic charts. The company is also a leader in professional training and simulation services, ship traffic control, as well as monitoring and support.</t>
  </si>
  <si>
    <t>If the acquisition had occurred on 1 January 2018, management estimates that the consolidated net sales would have been EUR 5,213 million. The impact in the consolidated operating result would not have been significant. In determining these amounts, management has assumed that the fair value adjustments which arose on the date of the acquisition would have been the same if the acquisition had occurred on 1 January 2018.</t>
  </si>
  <si>
    <t>The following tables summarise the preliminary amounts for the consideration paid, the cash flow from the acquisitions, and the amounts of the assets acquired and liabilities assumed recognised at the acquisition dates.</t>
  </si>
  <si>
    <t>If the acquisitions had occurred on 1 January 2018, management estimates that the consolidated net sales would have been EUR 5,176 million. The impact in the consolidated operating result would not have been significant. In determining these amounts, management has assumed that the fair value adjustments which arose on the dates of the acquisitions would have been the same if the acquisitions had occurred on 1 January 2018.</t>
  </si>
  <si>
    <t>If the Greensmith acquisition had occurred on 1 January 2017, management estimates that the consolidated net sales would have been EUR 4,928 million. The impact in the consolidated operating result would not have been significant. In determining these amounts, management has assumed that the fair value adjustments which arose on the date of the acquisition would have been the same if the acquisition had occurred on 1 January 2017.</t>
  </si>
  <si>
    <t>If the other acquisitions had occurred on 1 January 2017, management estimates that the consolidated net sales would have been EUR 4,940 million. The impact in the consolidated operating result would not have been significant. In determining these amounts, management has assumed that the fair value adjustments which arose on the dates of the acquisitions would have been the same if the acquisitions had occurred on 1 January 2017.</t>
  </si>
  <si>
    <t>Wages and salaries include a release of provision for expenses arising from bonus schemes 2016-2018 and 2017-2019 totalling EUR 21 million (previous year increase 40). The provision is recognised at fair value. The bonus schemes are tied to the price development of the company’s share during a pre-determined timeframe, and an upper limit is set for the bonus. When a bonus scheme ends and the employment requirement is fulfilled, the bonus is settled in cash. Board of Management members shall acquire Wärtsilä shares with 50% of the net bonuses received, until the share ownership corresponding to the individuals' annual gross base salary level has been achieved.</t>
  </si>
  <si>
    <t>The bonus payment for bonus schemes is based on the share price development during a three-year period. The decision about the share issue without payment has been reflected to the amount and criteria of long-term incentive schemes. The 2016-2018 bonus scheme comprises 4,857,000 incentive rights, the 2017-2019 bonus scheme 5,490,000 incentive rights and the 2018-2020 bonus scheme 4,845,000 incentive rights. For the bonus scheme 2016-2018 the basis of a share price is EUR 15.82, for the bonus scheme 2017-2019 EUR 16.19, and for the bonus scheme 2018-2020 EUR 22.58. The bonus schemes take into account 100% of dividends paid, and the paid bonus cannot exceed EUR 4.61 per incentive right in the 2016-2018 bonus scheme, EUR 6.07 in the 2017-2019 bonus scheme, or EUR 8.47 in the 2018-2020 bonus scheme.</t>
  </si>
  <si>
    <t>Earnings per share for the comparison period has been restated to reflect the increased number of shares.</t>
  </si>
  <si>
    <t>The key driver for the valuation is the growth in the global economy and in particular the development of the global power market, the global shipbuilding industry, and the demand for related services. The projected development of total costs in the market affects the profitability, whereas no single cost item is considered to have a material impact. The valuation driver for the new equipment sales is the growth in the global economy, whereas for after sales the drivers are also the demand for related services and the projected development in labour cost.</t>
  </si>
  <si>
    <t>Wärtsilä operates defined benefit plans in Germany in accordance with the local pension laws and regulations. The plans provide benefits to the members in the form of a pension payable after retirement. The level of benefits provided depends on the accrued retirement savings capital, which is a result of contributions paid up to retirement plus respective interest. The plans vary from unfunded plans to a plan run as a pension fund. 
In some of the plans, contributions are paid to the plan both by the employees and the employers based on a percentage of the insured salary as defined in the pension fund regulations. However, in some plans only the employer is obliged to make the payments. Contributions by the employers vary depending on the age of the employee, the duration of the employment, and also on the position of the employee.
The main risks of the plans are longevity of plan members and death or disability of employees before their retirement. In a funded plan, also the investment strategy chosen includes certain risk. Inflationary increases for pensions in payment are valuated on a yearly basis.</t>
  </si>
  <si>
    <t>Wärtsilä's share does not have a nominal value. Wärtsilä has one series of shares. Each share is assigned one vote in the Annual General Meeting and has equal right to dividend.</t>
  </si>
  <si>
    <t>The subscription price of a share received by the company in connection with share issues is credited to the share capital, unless it is provided in the share issue decision that a part of the subscription price is to be recorded in the fund for invested non-restricted equity.</t>
  </si>
  <si>
    <t>Share premium is restricted equity. It may be reduced in accordance with the rules applying to decreasing share capital in accordance with the Finnish Limited Liability Companies Act. It can also be used to increase the share capital.</t>
  </si>
  <si>
    <t>After the balance sheet date, the Board of Directors proposed that a dividend of EUR 0.48 per share be paid for the financial period 2018, the total dividend payable being EUR 284 million. The remaining part of the retained profits will be carried further in the unrestricted equity. For the profit for the financial period 2017, a dividend of EUR 0.46 per share was distributed, totalling EUR 272 million, and the rest of the retained profits were carried further in the unrestricted equity. The dividend per share for the comparison period has been restated to reflect the increased number of shares.</t>
  </si>
  <si>
    <t>The Group is a defendant in a number of legal cases which arise out of, or are incidental to, the ordinary course of its business. These lawsuits concern mainly issues such as contractual and other liability, labour relations, property damage, and regulatory matters. The Group receives from time to time claims of different amounts and with varying degrees of substantiation. There is currently one unusually sizeable claim, but it is highly unlikely that the outcome of it would be unfavourable. The claim is treated as a contingent liability as it is the Group’s policy to provide for amounts related to the claims as well as for the litigation and arbitration matters when an unfavourable outcome is probable and the amount of loss can be reasonably estimated.</t>
  </si>
  <si>
    <t>Interest expenses for long-term loans are calculated by using the average interest rate prevailing on 31 December 2018. Fair values of financial liabilities are presented in Note 16. Financial assets and liabilities by measurement category.</t>
  </si>
  <si>
    <t>The objective is to hedge against unfavorable changes in the financial markets and to minimise the impact of foreign exchange, interest rate, credit and liquidity risks on the Group’s cash reserves, profits, and shareholders’ equity.</t>
  </si>
  <si>
    <t>As field service work is invoiced in local currencies, there is some foreign exchange changes related volatility in the Group’s turnover. However the effect to the profitability is limited, as the related costs are in the same currency. Spare part sales are based on euro price list and related purchases in non-euro currencies are hedged, so effect from foreign currency rate changes to spare part sales is minimal. As both Marine and Energy Solutions’ project/hardware sales/purchases as well as estimated currency exposures from long-term services contracts are hedged, the Group does not expect significant gains/losses from foreign exchange rate changes in 2019.</t>
  </si>
  <si>
    <t>As hedges are typically done on short maturities (up to 1 year) and only high credit quality (A- minimum rating requirement) counterparties are utilised, counterparty credit risk is expected to have minimal effect on hedge valuations. Due to some underlying hedged cash flows having longer maturities than related hedges, the change in present value of the hedge and underlying cash flow does not always fully offset each other during the lifetime of a hedge. This ineffectiveness is calculated on a quarterly basis and will be booked on Group level in financial items.</t>
  </si>
  <si>
    <t>Some Group companies in countries whose currencies are not fully convertible like Argentina, Brazil, and Indonesia have unhedged, intercompany loans nominated either in EUR or USD. The total amount of the loans is EUR 178 million (132).</t>
  </si>
  <si>
    <t>In 2018, EUR -14 million (1) fair value adjustments related to cash flow hedges were recognised in equity. EUR -8 million (-36) of the fair value adjustments were transferred from equity to the statement of income as net sales or operating expenses during 2018. In 2018, the result from the ineffective portion of the cash flow hedges was EUR -2 million (-15), which was booked in financial items and specified in Note 10. Financial income and expenses.</t>
  </si>
  <si>
    <t>Committed Revolving Credit Facilities as well as the Parent Company's long-term loans include a financial covenant (solvency ratio). Solvency ratio is expected to remain clearly over the covenant level for the foreseeable future.</t>
  </si>
  <si>
    <t>The responsibility for managing the credit risks associated with ordinary commercial activities lies with the Businesses and the Group companies. Major trade and project finance credit risks are minimised by transferring risks to banks, insurance companies, and export credit organisations.</t>
  </si>
  <si>
    <t>For trade receivables and receivables from revenue recognition in accordance with the percentage of completion method, a simplified approach is used and the loss allowance is measured at the estimate of the lifetime expected credit losses. Receivables from revenue recognition in accordance with the percentage of completion method are usually covered with advance payments collected from customers. Thus, recognising credit losses based on the lifetime expected loss amounts mainly concerns trade receivables. For trade receivables not due or maximum 359 days overdue, an impairment of 0.1%–2.0% is made, depending on the aging category and the origin of the receivable. In calculating the expected credit loss rates, the company considers historical loss rates for each category, and adjusts for forward looking macroeconomic data. In addition to that, trade receivables more than 360 days old are assessed for impairment individually.</t>
  </si>
  <si>
    <t xml:space="preserve">In 2018, the AGM appointed the audit firm PricewaterhouseCoopers Oy as Wärtsilä Corporation's auditor. PricewaterhouseCoopers Oy has provided non-audit services to entities of Wärtsilä Group in total 288 thousand EUR. These services included tax services (180 thousand EUR) and other services (108 thousand EUR). </t>
  </si>
  <si>
    <t>On 30 January 2019, Wärtsilä announced plans to realign its operations and resources to secure future profitability and competitiveness. The Group-wide programme emphasises sustainable savings and actions that increase customer value. The planned actions include an increased focus on targeted sales activities, developing the agreements-based and “as-a-service” business, reviewing the cost structure, as well as optimising the business portfolio and organisation. The programme is expected to lead to a reduction of approximately 1,200 employees globally. The reductions will impact all businesses and support functions. With these actions Wärtsilä seeks annual savings of EUR 100 million. Savings are expected to materialise gradually during the second half of 2019, with full effect by the end of 2020. The costs related to the restructuring measures are expected to be EUR 75 million.</t>
  </si>
  <si>
    <t>Past due 1-30 days</t>
  </si>
  <si>
    <t>Past due 31-180 days</t>
  </si>
  <si>
    <t>Past due 181-360 days</t>
  </si>
  <si>
    <t>1-3 years</t>
  </si>
  <si>
    <t>3-5 years</t>
  </si>
  <si>
    <t>10-12/
2018</t>
  </si>
  <si>
    <t>7-9/
2018</t>
  </si>
  <si>
    <t>4-6/
2018</t>
  </si>
  <si>
    <t>1-3/
2018</t>
  </si>
  <si>
    <t>10-12/
2017</t>
  </si>
  <si>
    <t>7-9/
2017</t>
  </si>
  <si>
    <t>4-6/
2017</t>
  </si>
  <si>
    <t>1-3/
2017</t>
  </si>
  <si>
    <t>Trade receivables related to contracts with customers are non-interest-bearing receivables. Trade receivables have decreased during 2018 through collection of some sizable overdue receivables.
Contract assets primarily relate to the Group’s right to consideration for transferred goods or services, but which is not yet billed at the reporting date. The contract assets are transferred to receivables when the rights become unconditional. 
The contract liabilities mainly relate to the advance consideration received from customers for contracts, but for which the corresponding good or service has not yet been transferred.
The contract assets and liabilities arise from long-term service agreements and projects recognised over time such as gas solutions construction contracts, integrated solutions projects, ship design, and energy solutions turn key contracts. The increase in contract assets in 2018 is the result of usual business-related variation mainly in Energy Solutions projects, as well as the impact of new acquisitions amounting to EUR 15 million. In addition, the accrued revenue has increased in some larger long-term service agreements. The increase in contract liabilities in 2018 arises mainly from the usual business-related variation in Energy Solutions projects as well as the acquisition impact of EUR 1 million.</t>
  </si>
  <si>
    <t>Financial items and taxes</t>
  </si>
  <si>
    <t>* Non-current assets consist of goodwill, intangible assets, property, plant and equipment, and investments in associates and joint ventures.</t>
  </si>
  <si>
    <t>The following tables summarise the amounts for the consideration paid for Greensmith, the cash flow from the acquisition, and the amounts of the assets acquired and liabilities assumed recognised at the acquisition date.</t>
  </si>
  <si>
    <t>Total consideration</t>
  </si>
  <si>
    <t>Cash flow from the acquisition</t>
  </si>
  <si>
    <t>The assets and liabilities arising from the acquisition</t>
  </si>
  <si>
    <t>The fair values of the acquired identifiable intangible assets at the date of the acquisition (including trademark and tehcnology related IP) amounted to EUR 42 million. The fair value of the current trade receivables and other receivables is approximately EUR 5 million. The fair value of the trade receivables does not include any significant risk.</t>
  </si>
  <si>
    <t>The goodwill of EUR 120 million reflects the value of know-how and expertise in grid-scale energy storage and integrated solutions. Wärtsilä foresees that the acquisition will strengthen its position as an energy system integrator as well as support its growth strategy by improving Wärtsilä's offering and services towards customers.</t>
  </si>
  <si>
    <t>Cash flow from the acquisitions</t>
  </si>
  <si>
    <t>The assets and liabilities arising from the acquisitions</t>
  </si>
  <si>
    <t>The fair values of the acquired identifiable intangible assets at the dates of acquisitions (including customer relations, technology and trade marks) amounted to EUR 17 million. The fair value of the current trade receivables and other receivables is approximately EUR 14 million. The fair value of the trade receivables does not include any significant risk.</t>
  </si>
  <si>
    <t>The goodwill of EUR 37 million reflects the value of know-how and expertise in turnkey biogas upgrading solutions and more intelligent vessel navigation. Wärtsilä foresees that the acquisition of Puregas Solutions Ab will strengthen and complement its position in the biogas liquefaction market as well as improve Wärtsilä's offering and reach in the gas value chain. The acquisition of Guidance Navigation Holdings Limited enhances Wärtsilä’s capabilities in the areas of situational awareness and near-field measurement, both essential for more intelligent vessel navigation.</t>
  </si>
  <si>
    <t>The following tables summarise the amounts for the consideration paid, the cash flow from the acquisitions, and the amounts of the assets acquired and liabilities assumed recognised at the acquisition dates.</t>
  </si>
  <si>
    <t xml:space="preserve">In 2018, Wärtsilä invested EUR 1 million in the joint venture CSSC Wärtsilä Electrical &amp; Automation Co., Ltd., and received EUR 13 million as return of capital from Wärtsilä Hyundai Engine Co Ltd. </t>
  </si>
  <si>
    <t xml:space="preserve">CSSC Wärtsilä Engine (Shanghai) Co., Ltd. factory is manufacturing medium and large bore medium speed diesel and dual-fuel engines at Lingang, Shanghai. Wärtsilä Hyundai Engine Co Ltd. manufactures Wärtsilä 50DF dual-fuel engines for LNG carriers and other marine application in Mokpo, South Korea. Wärtsilä Qiyao Diesel Company Ltd. manufactures marine auxiliary engines in Shanghai, China. CSSC Wärtsilä Electrical &amp; Automation Co., Ltd. manufactures advanced electronical and automation solutions for the cruise industry. </t>
  </si>
  <si>
    <t>Since Wärtsilä has subsidiaries and joint ventures outside the euro zone, the Group’s equity, goodwill and purchase price allocations are sensitive to exchange rate fluctuations. At the end of  2018, the net assets of Wärtsilä’s foreign subsidiaries and joint ventures outside the euro zone totalled EUR 979 million (1,011). In addition, goodwill and purchase price allocations from acquisitions nominated in foreign currencies amounted to EUR 932 million (825). In 2018, the translation differences recognised in OCI mainly came from changes in USD, NOK, GBP, and BRL exchange rates.</t>
  </si>
  <si>
    <t>In the capital management Wärtsilä also follows the solvency ratio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</si>
</sst>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6">
    <font>
      <sz val="8"/>
      <name val="Frutiger 45 Light"/>
    </font>
    <font>
      <sz val="11"/>
      <color theme="1"/>
      <name val="Calibri"/>
      <family val="2"/>
      <scheme val="minor"/>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sz val="1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bottom style="thin">
        <color indexed="53"/>
      </bottom>
      <diagonal/>
    </border>
  </borders>
  <cellStyleXfs count="92">
    <xf numFmtId="0" fontId="0" fillId="0" borderId="0"/>
    <xf numFmtId="0" fontId="11" fillId="0" borderId="0" applyNumberFormat="0" applyFill="0" applyBorder="0" applyAlignment="0" applyProtection="0">
      <alignment vertical="top"/>
      <protection locked="0"/>
    </xf>
    <xf numFmtId="0" fontId="33" fillId="0" borderId="0"/>
    <xf numFmtId="0" fontId="33" fillId="0" borderId="0"/>
    <xf numFmtId="0" fontId="35" fillId="0" borderId="0"/>
    <xf numFmtId="0" fontId="36" fillId="0" borderId="0"/>
    <xf numFmtId="0" fontId="59" fillId="0" borderId="0" applyNumberFormat="0" applyFill="0" applyBorder="0" applyAlignment="0" applyProtection="0"/>
    <xf numFmtId="0" fontId="60" fillId="0" borderId="17" applyNumberFormat="0" applyFill="0" applyAlignment="0" applyProtection="0"/>
    <xf numFmtId="0" fontId="61" fillId="0" borderId="18" applyNumberFormat="0" applyFill="0" applyAlignment="0" applyProtection="0"/>
    <xf numFmtId="0" fontId="62" fillId="0" borderId="19" applyNumberFormat="0" applyFill="0" applyAlignment="0" applyProtection="0"/>
    <xf numFmtId="0" fontId="62" fillId="0" borderId="0" applyNumberFormat="0" applyFill="0" applyBorder="0" applyAlignment="0" applyProtection="0"/>
    <xf numFmtId="0" fontId="63" fillId="5" borderId="0" applyNumberFormat="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20" applyNumberFormat="0" applyAlignment="0" applyProtection="0"/>
    <xf numFmtId="0" fontId="67" fillId="9" borderId="21" applyNumberFormat="0" applyAlignment="0" applyProtection="0"/>
    <xf numFmtId="0" fontId="68" fillId="9" borderId="20" applyNumberFormat="0" applyAlignment="0" applyProtection="0"/>
    <xf numFmtId="0" fontId="69" fillId="0" borderId="22" applyNumberFormat="0" applyFill="0" applyAlignment="0" applyProtection="0"/>
    <xf numFmtId="0" fontId="70" fillId="10" borderId="23"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25" applyNumberFormat="0" applyFill="0" applyAlignment="0" applyProtection="0"/>
    <xf numFmtId="0" fontId="74"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74" fillId="23" borderId="0" applyNumberFormat="0" applyBorder="0" applyAlignment="0" applyProtection="0"/>
    <xf numFmtId="0" fontId="74"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74" fillId="27" borderId="0" applyNumberFormat="0" applyBorder="0" applyAlignment="0" applyProtection="0"/>
    <xf numFmtId="0" fontId="74"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74" fillId="31" borderId="0" applyNumberFormat="0" applyBorder="0" applyAlignment="0" applyProtection="0"/>
    <xf numFmtId="0" fontId="74"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74" fillId="35"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11" borderId="24" applyNumberFormat="0" applyFont="0" applyAlignment="0" applyProtection="0"/>
    <xf numFmtId="9" fontId="4" fillId="0" borderId="0" applyFon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9" fontId="48" fillId="0" borderId="0" applyNumberFormat="0" applyFont="0" applyFill="0" applyBorder="0" applyAlignment="0" applyProtection="0">
      <alignment horizontal="left"/>
    </xf>
    <xf numFmtId="1"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49" fontId="9" fillId="0" borderId="15" applyNumberFormat="0" applyFont="0" applyFill="0" applyBorder="0" applyAlignment="0" applyProtection="0">
      <alignment horizontal="right" wrapText="1"/>
    </xf>
    <xf numFmtId="0" fontId="8" fillId="0" borderId="0" applyNumberFormat="0" applyFont="0" applyFill="0" applyBorder="0" applyAlignment="0" applyProtection="0">
      <alignment horizontal="right"/>
    </xf>
    <xf numFmtId="49" fontId="31" fillId="0" borderId="0" applyNumberFormat="0" applyFill="0" applyBorder="0" applyAlignment="0" applyProtection="0">
      <alignment horizontal="left"/>
    </xf>
    <xf numFmtId="0" fontId="8" fillId="0" borderId="0" applyNumberFormat="0" applyFont="0" applyFill="0" applyBorder="0" applyAlignment="0" applyProtection="0">
      <alignment horizontal="left"/>
    </xf>
    <xf numFmtId="0" fontId="8" fillId="0" borderId="0" applyNumberFormat="0" applyFont="0" applyFill="0" applyBorder="0" applyAlignment="0" applyProtection="0">
      <alignment horizontal="right"/>
    </xf>
    <xf numFmtId="49" fontId="54" fillId="0" borderId="34" applyNumberFormat="0" applyFont="0" applyFill="0" applyAlignment="0" applyProtection="0">
      <alignment horizontal="right" wrapText="1"/>
    </xf>
    <xf numFmtId="0" fontId="8" fillId="0" borderId="0" applyNumberFormat="0" applyFont="0" applyFill="0" applyBorder="0" applyAlignment="0" applyProtection="0"/>
    <xf numFmtId="0" fontId="33" fillId="0" borderId="0"/>
    <xf numFmtId="1" fontId="9" fillId="37" borderId="0" applyNumberFormat="0" applyFont="0" applyFill="0" applyBorder="0" applyAlignment="0" applyProtection="0">
      <alignment horizontal="right"/>
    </xf>
    <xf numFmtId="0" fontId="8" fillId="36" borderId="1" applyNumberFormat="0" applyFont="0" applyFill="0" applyAlignment="0" applyProtection="0">
      <alignment horizontal="left"/>
    </xf>
    <xf numFmtId="0" fontId="8" fillId="36" borderId="30" applyNumberFormat="0" applyFont="0" applyFill="0" applyAlignment="0" applyProtection="0">
      <alignment horizontal="left"/>
    </xf>
    <xf numFmtId="0" fontId="4" fillId="36" borderId="0" applyNumberFormat="0" applyFont="0" applyFill="0" applyBorder="0" applyAlignment="0" applyProtection="0"/>
    <xf numFmtId="0" fontId="4" fillId="36" borderId="0" applyNumberFormat="0" applyFont="0" applyFill="0" applyBorder="0" applyAlignment="0" applyProtection="0"/>
    <xf numFmtId="49" fontId="9" fillId="36" borderId="34" applyNumberFormat="0" applyFont="0" applyFill="0" applyAlignment="0" applyProtection="0">
      <alignment horizontal="left"/>
    </xf>
    <xf numFmtId="0" fontId="2" fillId="0" borderId="0"/>
    <xf numFmtId="173" fontId="2" fillId="0" borderId="0"/>
    <xf numFmtId="0" fontId="4" fillId="36" borderId="0" applyNumberFormat="0" applyFont="0" applyFill="0" applyBorder="0" applyAlignment="0" applyProtection="0"/>
    <xf numFmtId="0" fontId="8" fillId="0" borderId="0" applyNumberFormat="0" applyFont="0" applyFill="0" applyBorder="0" applyAlignment="0" applyProtection="0">
      <alignment wrapText="1"/>
    </xf>
    <xf numFmtId="0" fontId="1" fillId="0" borderId="0" applyNumberFormat="0" applyFont="0" applyFill="0" applyBorder="0" applyAlignment="0" applyProtection="0"/>
    <xf numFmtId="1" fontId="9" fillId="0" borderId="35" applyNumberFormat="0" applyFont="0" applyFill="0" applyBorder="0" applyAlignment="0" applyProtection="0">
      <alignment horizontal="right"/>
    </xf>
    <xf numFmtId="0" fontId="8" fillId="36" borderId="34" applyNumberFormat="0" applyFont="0" applyFill="0" applyAlignment="0" applyProtection="0">
      <alignment horizontal="left"/>
    </xf>
    <xf numFmtId="49" fontId="9" fillId="36" borderId="0" applyNumberFormat="0" applyFont="0" applyFill="0" applyBorder="0" applyAlignment="0" applyProtection="0">
      <alignment horizontal="left"/>
    </xf>
    <xf numFmtId="49" fontId="9" fillId="36" borderId="32" applyNumberFormat="0" applyFont="0" applyFill="0" applyBorder="0" applyAlignment="0" applyProtection="0">
      <alignment horizontal="left" wrapText="1"/>
    </xf>
  </cellStyleXfs>
  <cellXfs count="1328">
    <xf numFmtId="0" fontId="0" fillId="0" borderId="0" xfId="0"/>
    <xf numFmtId="2" fontId="5" fillId="0" borderId="0" xfId="0" applyNumberFormat="1" applyFont="1"/>
    <xf numFmtId="2" fontId="6" fillId="0" borderId="0" xfId="0" applyNumberFormat="1" applyFont="1"/>
    <xf numFmtId="166" fontId="0" fillId="0" borderId="0" xfId="0" applyNumberFormat="1"/>
    <xf numFmtId="0" fontId="8" fillId="0" borderId="0" xfId="0" applyFont="1"/>
    <xf numFmtId="165" fontId="8" fillId="0" borderId="0" xfId="0" applyNumberFormat="1" applyFont="1"/>
    <xf numFmtId="2" fontId="8" fillId="0" borderId="0" xfId="0" applyNumberFormat="1" applyFont="1"/>
    <xf numFmtId="2" fontId="6" fillId="0" borderId="1" xfId="0" applyNumberFormat="1" applyFont="1" applyBorder="1"/>
    <xf numFmtId="165" fontId="8" fillId="0" borderId="0" xfId="0" applyNumberFormat="1" applyFont="1" applyFill="1"/>
    <xf numFmtId="2" fontId="8" fillId="0" borderId="1" xfId="0" applyNumberFormat="1" applyFont="1" applyBorder="1"/>
    <xf numFmtId="2" fontId="9" fillId="0" borderId="0" xfId="0" applyNumberFormat="1" applyFont="1"/>
    <xf numFmtId="165" fontId="8" fillId="0" borderId="0" xfId="0" applyNumberFormat="1" applyFont="1" applyFill="1" applyBorder="1"/>
    <xf numFmtId="165" fontId="8" fillId="0" borderId="0" xfId="0" applyNumberFormat="1" applyFont="1" applyAlignment="1">
      <alignment horizontal="right"/>
    </xf>
    <xf numFmtId="165" fontId="9" fillId="0" borderId="0" xfId="0" quotePrefix="1" applyNumberFormat="1" applyFont="1" applyAlignment="1">
      <alignment horizontal="right"/>
    </xf>
    <xf numFmtId="165" fontId="9" fillId="0" borderId="0" xfId="0" applyNumberFormat="1" applyFont="1" applyAlignment="1">
      <alignment horizontal="right"/>
    </xf>
    <xf numFmtId="165" fontId="9" fillId="0" borderId="0" xfId="0" applyNumberFormat="1" applyFont="1" applyFill="1" applyBorder="1" applyAlignment="1">
      <alignment horizontal="right"/>
    </xf>
    <xf numFmtId="166" fontId="8" fillId="0" borderId="0" xfId="0" applyNumberFormat="1" applyFont="1"/>
    <xf numFmtId="0" fontId="8" fillId="0" borderId="0" xfId="0" applyFont="1" applyAlignment="1">
      <alignment horizontal="left"/>
    </xf>
    <xf numFmtId="2" fontId="8" fillId="0" borderId="0" xfId="0" applyNumberFormat="1" applyFont="1" applyFill="1"/>
    <xf numFmtId="165" fontId="8" fillId="0" borderId="0" xfId="0" quotePrefix="1" applyNumberFormat="1" applyFont="1" applyAlignment="1">
      <alignment horizontal="right"/>
    </xf>
    <xf numFmtId="165" fontId="8" fillId="0" borderId="0" xfId="0" applyNumberFormat="1" applyFont="1" applyFill="1" applyBorder="1" applyAlignment="1">
      <alignment horizontal="right"/>
    </xf>
    <xf numFmtId="0" fontId="9" fillId="0" borderId="0" xfId="0" applyFont="1"/>
    <xf numFmtId="165" fontId="0" fillId="0" borderId="0" xfId="0" applyNumberFormat="1"/>
    <xf numFmtId="2" fontId="9" fillId="0" borderId="0" xfId="0" applyNumberFormat="1" applyFont="1" applyFill="1"/>
    <xf numFmtId="165" fontId="7" fillId="0" borderId="0" xfId="0" applyNumberFormat="1" applyFont="1" applyFill="1"/>
    <xf numFmtId="0" fontId="8" fillId="0" borderId="0" xfId="0" applyFont="1" applyFill="1"/>
    <xf numFmtId="0" fontId="9" fillId="0" borderId="0" xfId="0" applyFont="1" applyFill="1"/>
    <xf numFmtId="0" fontId="8" fillId="0" borderId="2" xfId="0" applyFont="1" applyBorder="1"/>
    <xf numFmtId="0" fontId="8" fillId="0" borderId="0" xfId="0" applyFont="1" applyBorder="1"/>
    <xf numFmtId="0" fontId="8" fillId="0" borderId="0" xfId="0" applyFont="1" applyFill="1" applyBorder="1"/>
    <xf numFmtId="0" fontId="8" fillId="0" borderId="3" xfId="0" applyFont="1" applyBorder="1"/>
    <xf numFmtId="0" fontId="8" fillId="0" borderId="3" xfId="0" applyFont="1" applyFill="1" applyBorder="1"/>
    <xf numFmtId="0" fontId="8" fillId="0" borderId="4" xfId="0" applyFont="1" applyBorder="1"/>
    <xf numFmtId="0" fontId="8" fillId="0" borderId="4" xfId="0" applyFont="1" applyFill="1" applyBorder="1"/>
    <xf numFmtId="0" fontId="8" fillId="0" borderId="2" xfId="0" applyFont="1" applyFill="1" applyBorder="1"/>
    <xf numFmtId="168" fontId="0" fillId="0" borderId="0" xfId="0" applyNumberFormat="1"/>
    <xf numFmtId="164" fontId="0" fillId="0" borderId="0" xfId="0" applyNumberFormat="1"/>
    <xf numFmtId="164" fontId="8" fillId="0" borderId="0" xfId="0" applyNumberFormat="1" applyFont="1"/>
    <xf numFmtId="0" fontId="12" fillId="0" borderId="0" xfId="0" applyFont="1"/>
    <xf numFmtId="2" fontId="8" fillId="0" borderId="0" xfId="0" applyNumberFormat="1" applyFont="1" applyBorder="1"/>
    <xf numFmtId="165" fontId="8" fillId="0" borderId="0" xfId="0" applyNumberFormat="1" applyFont="1" applyBorder="1"/>
    <xf numFmtId="2" fontId="6" fillId="0" borderId="0" xfId="0" applyNumberFormat="1" applyFont="1" applyBorder="1"/>
    <xf numFmtId="164" fontId="0" fillId="0" borderId="2" xfId="0" applyNumberFormat="1" applyBorder="1"/>
    <xf numFmtId="164" fontId="0" fillId="0" borderId="5" xfId="0" applyNumberFormat="1" applyBorder="1"/>
    <xf numFmtId="0" fontId="13" fillId="0" borderId="0" xfId="0" applyFont="1" applyAlignment="1">
      <alignment horizontal="right"/>
    </xf>
    <xf numFmtId="165" fontId="0" fillId="0" borderId="2" xfId="0" applyNumberFormat="1" applyBorder="1"/>
    <xf numFmtId="0" fontId="12" fillId="0" borderId="0" xfId="0" applyFont="1" applyAlignment="1">
      <alignment horizontal="right"/>
    </xf>
    <xf numFmtId="0" fontId="4" fillId="0" borderId="0" xfId="0" applyFont="1"/>
    <xf numFmtId="0" fontId="8" fillId="0" borderId="1" xfId="0" applyFont="1" applyBorder="1"/>
    <xf numFmtId="0" fontId="7" fillId="0" borderId="0" xfId="0" applyFont="1" applyFill="1"/>
    <xf numFmtId="0" fontId="0" fillId="0" borderId="0" xfId="0" applyBorder="1"/>
    <xf numFmtId="0" fontId="0" fillId="0" borderId="0" xfId="0" applyFill="1"/>
    <xf numFmtId="0" fontId="4" fillId="0" borderId="0" xfId="0" applyFont="1" applyFill="1"/>
    <xf numFmtId="2" fontId="4" fillId="0" borderId="0" xfId="0" applyNumberFormat="1" applyFont="1"/>
    <xf numFmtId="0" fontId="0" fillId="0" borderId="1" xfId="0" applyBorder="1"/>
    <xf numFmtId="165" fontId="8" fillId="0" borderId="2" xfId="0" applyNumberFormat="1" applyFont="1" applyBorder="1"/>
    <xf numFmtId="164" fontId="8" fillId="0" borderId="2" xfId="0" applyNumberFormat="1" applyFont="1" applyBorder="1"/>
    <xf numFmtId="0" fontId="8" fillId="0" borderId="0" xfId="0" quotePrefix="1" applyFont="1" applyFill="1"/>
    <xf numFmtId="0" fontId="8" fillId="0" borderId="0" xfId="0" quotePrefix="1" applyFont="1" applyFill="1" applyBorder="1"/>
    <xf numFmtId="165" fontId="8" fillId="0" borderId="0" xfId="0" applyNumberFormat="1" applyFont="1" applyFill="1" applyAlignment="1">
      <alignment horizontal="right"/>
    </xf>
    <xf numFmtId="165" fontId="8" fillId="0" borderId="5" xfId="0" applyNumberFormat="1" applyFont="1" applyBorder="1"/>
    <xf numFmtId="167" fontId="8" fillId="0" borderId="0" xfId="0" applyNumberFormat="1" applyFont="1" applyFill="1" applyBorder="1"/>
    <xf numFmtId="0" fontId="15" fillId="0" borderId="0" xfId="0" applyFont="1"/>
    <xf numFmtId="0" fontId="16" fillId="0" borderId="0" xfId="0" applyFont="1"/>
    <xf numFmtId="164" fontId="16" fillId="0" borderId="0" xfId="0" applyNumberFormat="1" applyFont="1"/>
    <xf numFmtId="2" fontId="0" fillId="0" borderId="0" xfId="0" applyNumberFormat="1"/>
    <xf numFmtId="14" fontId="17" fillId="0" borderId="0" xfId="0" applyNumberFormat="1" applyFont="1"/>
    <xf numFmtId="165" fontId="18" fillId="0" borderId="0" xfId="0" quotePrefix="1" applyNumberFormat="1" applyFont="1" applyAlignment="1">
      <alignment horizontal="right"/>
    </xf>
    <xf numFmtId="165" fontId="19" fillId="0" borderId="0" xfId="0" applyNumberFormat="1" applyFont="1" applyFill="1" applyBorder="1"/>
    <xf numFmtId="165" fontId="19" fillId="0" borderId="0" xfId="0" applyNumberFormat="1" applyFont="1" applyFill="1"/>
    <xf numFmtId="165" fontId="19" fillId="0" borderId="0" xfId="0" applyNumberFormat="1" applyFont="1"/>
    <xf numFmtId="0" fontId="20" fillId="0" borderId="0" xfId="0" applyFont="1"/>
    <xf numFmtId="165" fontId="9" fillId="0" borderId="0" xfId="0" applyNumberFormat="1" applyFont="1" applyFill="1"/>
    <xf numFmtId="164" fontId="0" fillId="0" borderId="0" xfId="0" applyNumberFormat="1" applyFill="1"/>
    <xf numFmtId="165" fontId="0" fillId="0" borderId="0" xfId="0" applyNumberFormat="1" applyFill="1"/>
    <xf numFmtId="166" fontId="21" fillId="0" borderId="0" xfId="0" applyNumberFormat="1" applyFont="1"/>
    <xf numFmtId="1" fontId="20" fillId="0" borderId="0" xfId="0" applyNumberFormat="1" applyFont="1"/>
    <xf numFmtId="164" fontId="0" fillId="0" borderId="2" xfId="0" applyNumberFormat="1" applyFill="1" applyBorder="1"/>
    <xf numFmtId="166" fontId="22" fillId="0" borderId="0" xfId="0" applyNumberFormat="1" applyFont="1"/>
    <xf numFmtId="0" fontId="8" fillId="0" borderId="0" xfId="0" applyFont="1" applyFill="1" applyAlignment="1">
      <alignment horizontal="right"/>
    </xf>
    <xf numFmtId="164" fontId="0" fillId="0" borderId="0" xfId="0" applyNumberFormat="1" applyBorder="1"/>
    <xf numFmtId="164" fontId="8" fillId="0" borderId="0" xfId="0" applyNumberFormat="1" applyFont="1" applyFill="1"/>
    <xf numFmtId="0" fontId="12" fillId="2" borderId="0" xfId="0" applyFont="1" applyFill="1"/>
    <xf numFmtId="0" fontId="12" fillId="0" borderId="0" xfId="0" applyFont="1" applyFill="1"/>
    <xf numFmtId="164" fontId="8" fillId="0" borderId="0" xfId="0" applyNumberFormat="1" applyFont="1" applyBorder="1"/>
    <xf numFmtId="2" fontId="8" fillId="0" borderId="2" xfId="0" applyNumberFormat="1" applyFont="1" applyBorder="1"/>
    <xf numFmtId="2" fontId="9" fillId="0" borderId="5" xfId="0" applyNumberFormat="1" applyFont="1" applyBorder="1"/>
    <xf numFmtId="2" fontId="8" fillId="0" borderId="5" xfId="0" applyNumberFormat="1" applyFont="1" applyBorder="1"/>
    <xf numFmtId="0" fontId="0" fillId="0" borderId="2" xfId="0" applyBorder="1"/>
    <xf numFmtId="2" fontId="8" fillId="0" borderId="2" xfId="0" applyNumberFormat="1" applyFont="1" applyFill="1" applyBorder="1"/>
    <xf numFmtId="2" fontId="0" fillId="0" borderId="2" xfId="0" applyNumberFormat="1" applyBorder="1"/>
    <xf numFmtId="2" fontId="9" fillId="0" borderId="2" xfId="0" applyNumberFormat="1" applyFont="1" applyBorder="1"/>
    <xf numFmtId="2" fontId="9" fillId="0" borderId="5" xfId="0" applyNumberFormat="1" applyFont="1" applyFill="1" applyBorder="1"/>
    <xf numFmtId="165" fontId="0" fillId="0" borderId="5" xfId="0" applyNumberFormat="1" applyBorder="1"/>
    <xf numFmtId="164" fontId="8" fillId="0" borderId="2" xfId="0" applyNumberFormat="1" applyFont="1" applyFill="1" applyBorder="1"/>
    <xf numFmtId="2" fontId="8" fillId="0" borderId="5" xfId="0" applyNumberFormat="1" applyFont="1" applyFill="1" applyBorder="1"/>
    <xf numFmtId="164" fontId="0" fillId="0" borderId="5" xfId="0" applyNumberFormat="1" applyFill="1" applyBorder="1"/>
    <xf numFmtId="2" fontId="9" fillId="0" borderId="2" xfId="0" applyNumberFormat="1" applyFont="1" applyFill="1" applyBorder="1"/>
    <xf numFmtId="164" fontId="12" fillId="0" borderId="2" xfId="0" applyNumberFormat="1" applyFont="1" applyFill="1" applyBorder="1"/>
    <xf numFmtId="164" fontId="12" fillId="0" borderId="2" xfId="0" applyNumberFormat="1" applyFont="1" applyBorder="1"/>
    <xf numFmtId="165" fontId="12" fillId="0" borderId="2" xfId="0" applyNumberFormat="1" applyFont="1" applyBorder="1"/>
    <xf numFmtId="0" fontId="0" fillId="0" borderId="5" xfId="0" applyBorder="1"/>
    <xf numFmtId="169" fontId="8" fillId="0" borderId="0" xfId="0" applyNumberFormat="1" applyFont="1" applyFill="1"/>
    <xf numFmtId="0" fontId="9" fillId="0" borderId="0" xfId="0" applyFont="1" applyFill="1" applyAlignment="1">
      <alignment horizontal="right"/>
    </xf>
    <xf numFmtId="165" fontId="9" fillId="0" borderId="2" xfId="0" applyNumberFormat="1" applyFont="1" applyFill="1" applyBorder="1" applyAlignment="1">
      <alignment horizontal="right"/>
    </xf>
    <xf numFmtId="2" fontId="9" fillId="0" borderId="0" xfId="0" applyNumberFormat="1" applyFont="1" applyBorder="1"/>
    <xf numFmtId="165" fontId="8" fillId="0" borderId="2" xfId="0" applyNumberFormat="1" applyFont="1" applyFill="1" applyBorder="1"/>
    <xf numFmtId="0" fontId="9" fillId="0" borderId="2" xfId="0" applyFont="1" applyBorder="1"/>
    <xf numFmtId="0" fontId="12" fillId="0" borderId="2" xfId="0" applyFont="1" applyBorder="1"/>
    <xf numFmtId="0" fontId="12" fillId="0" borderId="2" xfId="0" applyFont="1" applyBorder="1" applyAlignment="1">
      <alignment horizontal="right"/>
    </xf>
    <xf numFmtId="165" fontId="8" fillId="0" borderId="2" xfId="0" applyNumberFormat="1" applyFont="1" applyFill="1" applyBorder="1" applyAlignment="1">
      <alignment horizontal="right"/>
    </xf>
    <xf numFmtId="165" fontId="9" fillId="0" borderId="2" xfId="0" applyNumberFormat="1" applyFont="1" applyBorder="1" applyAlignment="1">
      <alignment horizontal="right"/>
    </xf>
    <xf numFmtId="1" fontId="9" fillId="0" borderId="2" xfId="0" applyNumberFormat="1" applyFont="1" applyBorder="1" applyAlignment="1">
      <alignment horizontal="right"/>
    </xf>
    <xf numFmtId="0" fontId="9" fillId="0" borderId="5" xfId="0" applyFont="1" applyBorder="1"/>
    <xf numFmtId="165" fontId="9" fillId="0" borderId="5" xfId="0" applyNumberFormat="1" applyFont="1" applyFill="1" applyBorder="1"/>
    <xf numFmtId="3" fontId="8" fillId="0" borderId="0" xfId="0" applyNumberFormat="1" applyFont="1"/>
    <xf numFmtId="3" fontId="8" fillId="0" borderId="0" xfId="0" applyNumberFormat="1" applyFont="1" applyFill="1"/>
    <xf numFmtId="3" fontId="8" fillId="0" borderId="2" xfId="0" applyNumberFormat="1" applyFont="1" applyBorder="1"/>
    <xf numFmtId="3" fontId="8" fillId="0" borderId="2" xfId="0" applyNumberFormat="1" applyFont="1" applyFill="1" applyBorder="1"/>
    <xf numFmtId="0" fontId="9" fillId="0" borderId="0" xfId="0" applyFont="1" applyBorder="1"/>
    <xf numFmtId="2" fontId="8" fillId="0" borderId="6" xfId="0" applyNumberFormat="1" applyFont="1" applyBorder="1"/>
    <xf numFmtId="0" fontId="9" fillId="0" borderId="2" xfId="0" applyFont="1" applyFill="1" applyBorder="1"/>
    <xf numFmtId="165" fontId="8" fillId="0" borderId="5" xfId="0" applyNumberFormat="1" applyFont="1" applyFill="1" applyBorder="1"/>
    <xf numFmtId="165" fontId="14" fillId="0" borderId="2" xfId="0" quotePrefix="1" applyNumberFormat="1" applyFont="1" applyFill="1" applyBorder="1" applyAlignment="1">
      <alignment horizontal="right"/>
    </xf>
    <xf numFmtId="1" fontId="14" fillId="0" borderId="2" xfId="0" quotePrefix="1" applyNumberFormat="1" applyFont="1" applyFill="1" applyBorder="1" applyAlignment="1">
      <alignment horizontal="right"/>
    </xf>
    <xf numFmtId="0" fontId="9" fillId="0" borderId="0" xfId="0" applyFont="1" applyFill="1" applyBorder="1"/>
    <xf numFmtId="0" fontId="9" fillId="0" borderId="5" xfId="0" applyFont="1" applyFill="1" applyBorder="1"/>
    <xf numFmtId="165" fontId="9" fillId="0" borderId="2" xfId="0" applyNumberFormat="1" applyFont="1" applyFill="1" applyBorder="1" applyAlignment="1">
      <alignment horizontal="left"/>
    </xf>
    <xf numFmtId="14" fontId="12" fillId="0" borderId="2" xfId="0" applyNumberFormat="1" applyFont="1" applyBorder="1" applyAlignment="1">
      <alignment horizontal="right"/>
    </xf>
    <xf numFmtId="164" fontId="20" fillId="0" borderId="0" xfId="0" applyNumberFormat="1" applyFont="1"/>
    <xf numFmtId="0" fontId="16" fillId="0" borderId="0" xfId="0" applyFont="1" applyFill="1"/>
    <xf numFmtId="0" fontId="9" fillId="0" borderId="2" xfId="0" applyFont="1" applyBorder="1" applyAlignment="1">
      <alignment horizontal="right"/>
    </xf>
    <xf numFmtId="165" fontId="9" fillId="0" borderId="2" xfId="0" quotePrefix="1" applyNumberFormat="1" applyFont="1" applyBorder="1" applyAlignment="1">
      <alignment horizontal="right"/>
    </xf>
    <xf numFmtId="2" fontId="8"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8" fillId="0" borderId="5" xfId="0" applyNumberFormat="1" applyFont="1" applyFill="1" applyBorder="1"/>
    <xf numFmtId="4" fontId="0" fillId="0" borderId="2" xfId="0" applyNumberFormat="1" applyBorder="1"/>
    <xf numFmtId="165" fontId="8" fillId="0" borderId="6" xfId="0" applyNumberFormat="1" applyFont="1" applyBorder="1"/>
    <xf numFmtId="0" fontId="23" fillId="0" borderId="0" xfId="0" applyFont="1"/>
    <xf numFmtId="0" fontId="4" fillId="0" borderId="0" xfId="0" applyFont="1" applyAlignment="1">
      <alignment horizontal="right"/>
    </xf>
    <xf numFmtId="0" fontId="23" fillId="0" borderId="0" xfId="0" applyFont="1" applyFill="1"/>
    <xf numFmtId="3" fontId="8" fillId="0" borderId="0" xfId="0" applyNumberFormat="1" applyFont="1" applyBorder="1"/>
    <xf numFmtId="3" fontId="8" fillId="0" borderId="0" xfId="0" applyNumberFormat="1" applyFont="1" applyFill="1" applyBorder="1"/>
    <xf numFmtId="0" fontId="9" fillId="0" borderId="6" xfId="0" applyFont="1" applyFill="1" applyBorder="1"/>
    <xf numFmtId="165" fontId="8" fillId="0" borderId="6" xfId="0" applyNumberFormat="1" applyFont="1" applyFill="1" applyBorder="1"/>
    <xf numFmtId="0" fontId="8" fillId="0" borderId="6" xfId="0" applyFont="1" applyFill="1" applyBorder="1"/>
    <xf numFmtId="4" fontId="0" fillId="0" borderId="0" xfId="0" applyNumberFormat="1"/>
    <xf numFmtId="3" fontId="0" fillId="0" borderId="0" xfId="0" applyNumberFormat="1"/>
    <xf numFmtId="0" fontId="24" fillId="0" borderId="0" xfId="0" applyFont="1"/>
    <xf numFmtId="168" fontId="22" fillId="0" borderId="0" xfId="0" applyNumberFormat="1" applyFont="1"/>
    <xf numFmtId="0" fontId="22" fillId="0" borderId="0" xfId="0" applyFont="1"/>
    <xf numFmtId="164" fontId="25" fillId="0" borderId="0" xfId="0" applyNumberFormat="1" applyFont="1"/>
    <xf numFmtId="164" fontId="4" fillId="0" borderId="0" xfId="0" applyNumberFormat="1" applyFont="1"/>
    <xf numFmtId="164" fontId="13" fillId="0" borderId="0" xfId="0" applyNumberFormat="1" applyFont="1"/>
    <xf numFmtId="165" fontId="13" fillId="0" borderId="0" xfId="0" applyNumberFormat="1" applyFont="1"/>
    <xf numFmtId="165" fontId="26" fillId="0" borderId="0" xfId="0" applyNumberFormat="1" applyFont="1" applyFill="1"/>
    <xf numFmtId="165" fontId="7" fillId="0" borderId="2" xfId="0" applyNumberFormat="1" applyFont="1" applyFill="1" applyBorder="1"/>
    <xf numFmtId="164" fontId="7" fillId="0" borderId="0" xfId="0" applyNumberFormat="1" applyFont="1" applyFill="1"/>
    <xf numFmtId="164" fontId="26" fillId="0" borderId="0" xfId="0" applyNumberFormat="1" applyFont="1" applyFill="1"/>
    <xf numFmtId="0" fontId="26" fillId="0" borderId="2" xfId="0" applyFont="1" applyBorder="1"/>
    <xf numFmtId="164" fontId="4" fillId="0" borderId="2" xfId="0" applyNumberFormat="1" applyFont="1" applyFill="1" applyBorder="1"/>
    <xf numFmtId="164" fontId="8" fillId="0" borderId="0" xfId="0" applyNumberFormat="1" applyFont="1" applyFill="1" applyBorder="1"/>
    <xf numFmtId="0" fontId="0" fillId="3" borderId="0" xfId="0" applyFill="1"/>
    <xf numFmtId="0" fontId="4"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1" fillId="0" borderId="0" xfId="0" applyFont="1"/>
    <xf numFmtId="0" fontId="27" fillId="0" borderId="0" xfId="0" applyFont="1" applyAlignment="1">
      <alignment horizontal="right"/>
    </xf>
    <xf numFmtId="166" fontId="27" fillId="0" borderId="0" xfId="0" applyNumberFormat="1" applyFont="1"/>
    <xf numFmtId="0" fontId="0" fillId="0" borderId="0" xfId="0" applyAlignment="1">
      <alignment horizontal="left"/>
    </xf>
    <xf numFmtId="166" fontId="27" fillId="0" borderId="0" xfId="0" applyNumberFormat="1" applyFont="1" applyAlignment="1">
      <alignment horizontal="left"/>
    </xf>
    <xf numFmtId="0" fontId="28" fillId="0" borderId="0" xfId="0" applyFont="1"/>
    <xf numFmtId="0" fontId="28" fillId="0" borderId="0" xfId="0" applyFont="1" applyAlignment="1">
      <alignment horizontal="left"/>
    </xf>
    <xf numFmtId="0" fontId="8" fillId="0" borderId="7" xfId="0" applyFont="1" applyBorder="1"/>
    <xf numFmtId="0" fontId="8" fillId="0" borderId="5" xfId="0" applyFont="1" applyBorder="1"/>
    <xf numFmtId="0" fontId="8" fillId="0" borderId="8" xfId="0" applyFont="1" applyBorder="1"/>
    <xf numFmtId="0" fontId="8" fillId="0" borderId="9" xfId="0" applyFont="1" applyBorder="1"/>
    <xf numFmtId="0" fontId="8" fillId="0" borderId="7" xfId="0" applyFont="1" applyBorder="1" applyAlignment="1">
      <alignment horizontal="left"/>
    </xf>
    <xf numFmtId="0" fontId="8" fillId="0" borderId="10" xfId="0" applyFont="1" applyBorder="1" applyAlignment="1">
      <alignment horizontal="left"/>
    </xf>
    <xf numFmtId="0" fontId="8" fillId="0" borderId="11" xfId="0" applyFont="1" applyBorder="1"/>
    <xf numFmtId="0" fontId="8" fillId="0" borderId="12" xfId="0" applyFont="1" applyBorder="1" applyAlignment="1">
      <alignment horizontal="left"/>
    </xf>
    <xf numFmtId="0" fontId="8" fillId="0" borderId="8" xfId="0" applyFont="1" applyBorder="1" applyAlignment="1">
      <alignment horizontal="left"/>
    </xf>
    <xf numFmtId="0" fontId="8" fillId="0" borderId="13" xfId="0" applyFont="1" applyBorder="1"/>
    <xf numFmtId="0" fontId="0" fillId="0" borderId="14" xfId="0" applyBorder="1" applyAlignment="1">
      <alignment horizontal="left"/>
    </xf>
    <xf numFmtId="164" fontId="0" fillId="0" borderId="0" xfId="0" applyNumberFormat="1" applyFill="1" applyBorder="1"/>
    <xf numFmtId="0" fontId="29" fillId="0" borderId="0" xfId="0" applyFont="1" applyBorder="1"/>
    <xf numFmtId="0" fontId="29" fillId="0" borderId="0" xfId="0" applyFont="1" applyBorder="1" applyAlignment="1">
      <alignment horizontal="left"/>
    </xf>
    <xf numFmtId="164" fontId="4" fillId="4" borderId="2" xfId="0" applyNumberFormat="1" applyFont="1" applyFill="1" applyBorder="1"/>
    <xf numFmtId="0" fontId="0" fillId="4" borderId="0" xfId="0" applyFill="1"/>
    <xf numFmtId="0" fontId="12" fillId="4" borderId="0" xfId="0" applyFont="1" applyFill="1"/>
    <xf numFmtId="165" fontId="30"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8" fillId="0" borderId="5" xfId="0" applyNumberFormat="1" applyFont="1" applyBorder="1"/>
    <xf numFmtId="165" fontId="0" fillId="0" borderId="2" xfId="0" applyNumberFormat="1" applyFill="1" applyBorder="1"/>
    <xf numFmtId="168" fontId="13" fillId="0" borderId="0" xfId="0" applyNumberFormat="1" applyFont="1"/>
    <xf numFmtId="2" fontId="31" fillId="0" borderId="0" xfId="0" applyNumberFormat="1" applyFont="1"/>
    <xf numFmtId="165" fontId="4" fillId="0" borderId="0" xfId="0" applyNumberFormat="1" applyFont="1" applyFill="1"/>
    <xf numFmtId="165" fontId="10" fillId="0" borderId="0" xfId="0" applyNumberFormat="1" applyFont="1" applyFill="1"/>
    <xf numFmtId="165" fontId="4" fillId="4" borderId="0" xfId="0" applyNumberFormat="1" applyFont="1" applyFill="1"/>
    <xf numFmtId="165" fontId="10" fillId="4" borderId="0" xfId="0" applyNumberFormat="1" applyFont="1" applyFill="1"/>
    <xf numFmtId="165" fontId="8" fillId="4" borderId="2" xfId="0" applyNumberFormat="1" applyFont="1" applyFill="1" applyBorder="1"/>
    <xf numFmtId="165" fontId="8" fillId="4" borderId="0" xfId="0" applyNumberFormat="1" applyFont="1" applyFill="1"/>
    <xf numFmtId="0" fontId="0" fillId="36" borderId="0" xfId="0" applyFill="1"/>
    <xf numFmtId="0" fontId="8" fillId="36" borderId="0" xfId="3" applyNumberFormat="1" applyFont="1" applyFill="1" applyAlignment="1">
      <alignment horizontal="left" wrapText="1"/>
    </xf>
    <xf numFmtId="0" fontId="0" fillId="36" borderId="0" xfId="0" applyNumberFormat="1" applyFill="1"/>
    <xf numFmtId="1" fontId="9" fillId="36" borderId="2" xfId="74" quotePrefix="1" applyNumberFormat="1" applyFont="1" applyFill="1" applyBorder="1" applyAlignment="1">
      <alignment horizontal="right"/>
    </xf>
    <xf numFmtId="0" fontId="8" fillId="36" borderId="26" xfId="3" applyNumberFormat="1" applyFont="1" applyFill="1" applyBorder="1" applyAlignment="1">
      <alignment horizontal="left" wrapText="1"/>
    </xf>
    <xf numFmtId="0" fontId="34" fillId="36" borderId="0" xfId="3" applyNumberFormat="1" applyFont="1" applyFill="1" applyAlignment="1">
      <alignment horizontal="right"/>
    </xf>
    <xf numFmtId="0" fontId="34" fillId="36" borderId="0" xfId="3" applyNumberFormat="1" applyFont="1" applyFill="1" applyAlignment="1">
      <alignment horizontal="left"/>
    </xf>
    <xf numFmtId="49" fontId="34" fillId="36" borderId="0" xfId="3" applyNumberFormat="1" applyFont="1" applyFill="1" applyBorder="1" applyAlignment="1">
      <alignment horizontal="left"/>
    </xf>
    <xf numFmtId="3" fontId="34" fillId="36" borderId="0" xfId="3" applyNumberFormat="1" applyFont="1" applyFill="1" applyBorder="1" applyAlignment="1">
      <alignment horizontal="right"/>
    </xf>
    <xf numFmtId="1" fontId="34" fillId="36" borderId="0" xfId="3" applyNumberFormat="1" applyFont="1" applyFill="1" applyBorder="1" applyAlignment="1">
      <alignment horizontal="right"/>
    </xf>
    <xf numFmtId="49" fontId="34" fillId="36" borderId="0" xfId="3" applyNumberFormat="1" applyFont="1" applyFill="1" applyAlignment="1">
      <alignment horizontal="left"/>
    </xf>
    <xf numFmtId="3" fontId="34" fillId="36" borderId="0" xfId="3" applyNumberFormat="1" applyFont="1" applyFill="1" applyAlignment="1">
      <alignment horizontal="right"/>
    </xf>
    <xf numFmtId="1" fontId="34" fillId="36" borderId="0" xfId="3" applyNumberFormat="1" applyFont="1" applyFill="1" applyAlignment="1">
      <alignment horizontal="right"/>
    </xf>
    <xf numFmtId="0" fontId="34" fillId="36" borderId="0" xfId="3" applyFont="1" applyFill="1" applyAlignment="1">
      <alignment horizontal="right"/>
    </xf>
    <xf numFmtId="0" fontId="8" fillId="36" borderId="0" xfId="72" applyNumberFormat="1" applyFont="1" applyFill="1" applyAlignment="1">
      <alignment horizontal="left"/>
    </xf>
    <xf numFmtId="0" fontId="8" fillId="36" borderId="0" xfId="0" applyNumberFormat="1" applyFont="1" applyFill="1" applyAlignment="1">
      <alignment horizontal="left"/>
    </xf>
    <xf numFmtId="0" fontId="8" fillId="36" borderId="0" xfId="0" applyNumberFormat="1" applyFont="1" applyFill="1" applyAlignment="1">
      <alignment horizontal="right"/>
    </xf>
    <xf numFmtId="0" fontId="8" fillId="36" borderId="0" xfId="64" applyNumberFormat="1" applyFont="1" applyFill="1" applyBorder="1" applyAlignment="1">
      <alignment horizontal="right"/>
    </xf>
    <xf numFmtId="0" fontId="8" fillId="36" borderId="0" xfId="2" applyNumberFormat="1" applyFont="1" applyFill="1" applyAlignment="1">
      <alignment horizontal="left"/>
    </xf>
    <xf numFmtId="0" fontId="8" fillId="36" borderId="0" xfId="2" applyNumberFormat="1" applyFont="1" applyFill="1" applyAlignment="1">
      <alignment horizontal="right"/>
    </xf>
    <xf numFmtId="49" fontId="8" fillId="36" borderId="0" xfId="0" applyNumberFormat="1" applyFont="1" applyFill="1" applyAlignment="1">
      <alignment horizontal="left"/>
    </xf>
    <xf numFmtId="0" fontId="8" fillId="36" borderId="0" xfId="0" applyNumberFormat="1" applyFont="1" applyFill="1" applyAlignment="1">
      <alignment wrapText="1"/>
    </xf>
    <xf numFmtId="0" fontId="8" fillId="36" borderId="0" xfId="0" applyNumberFormat="1" applyFont="1" applyFill="1" applyBorder="1" applyAlignment="1">
      <alignment horizontal="left"/>
    </xf>
    <xf numFmtId="49" fontId="8" fillId="36" borderId="0" xfId="0" applyNumberFormat="1" applyFont="1" applyFill="1" applyBorder="1" applyAlignment="1">
      <alignment horizontal="left"/>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0" applyNumberFormat="1" applyFont="1" applyFill="1" applyAlignment="1">
      <alignment horizontal="right"/>
    </xf>
    <xf numFmtId="0" fontId="8" fillId="36" borderId="0" xfId="0" applyFont="1" applyFill="1" applyAlignment="1">
      <alignment horizontal="right"/>
    </xf>
    <xf numFmtId="1" fontId="9" fillId="36" borderId="2" xfId="74" applyNumberFormat="1" applyFont="1" applyFill="1" applyBorder="1" applyAlignment="1">
      <alignment horizontal="right"/>
    </xf>
    <xf numFmtId="0" fontId="8" fillId="36" borderId="26" xfId="0" applyNumberFormat="1" applyFont="1" applyFill="1" applyBorder="1" applyAlignment="1">
      <alignment horizontal="left"/>
    </xf>
    <xf numFmtId="0" fontId="34" fillId="36" borderId="0" xfId="72" applyNumberFormat="1" applyFont="1" applyFill="1" applyAlignment="1"/>
    <xf numFmtId="0" fontId="34" fillId="36" borderId="0" xfId="3" applyNumberFormat="1" applyFont="1" applyFill="1" applyAlignment="1">
      <alignment horizontal="left" wrapText="1"/>
    </xf>
    <xf numFmtId="0" fontId="9" fillId="36" borderId="0" xfId="67" applyNumberFormat="1" applyFont="1" applyFill="1" applyBorder="1" applyAlignment="1">
      <alignment horizontal="right"/>
    </xf>
    <xf numFmtId="0" fontId="8" fillId="36" borderId="0" xfId="65" applyNumberFormat="1" applyFont="1" applyFill="1" applyBorder="1" applyAlignment="1">
      <alignment horizontal="right"/>
    </xf>
    <xf numFmtId="0" fontId="0" fillId="36" borderId="0" xfId="0" applyFill="1" applyBorder="1"/>
    <xf numFmtId="0" fontId="34" fillId="36" borderId="0" xfId="3" applyFont="1" applyFill="1"/>
    <xf numFmtId="0" fontId="34" fillId="36" borderId="0" xfId="3" applyFont="1" applyFill="1" applyBorder="1" applyAlignment="1">
      <alignment horizontal="left"/>
    </xf>
    <xf numFmtId="0" fontId="34" fillId="36" borderId="0" xfId="3" applyFont="1" applyFill="1" applyAlignment="1">
      <alignment horizontal="left"/>
    </xf>
    <xf numFmtId="0" fontId="8" fillId="36" borderId="0" xfId="0" applyFont="1" applyFill="1"/>
    <xf numFmtId="0" fontId="8" fillId="36" borderId="0" xfId="67" applyNumberFormat="1" applyFont="1" applyFill="1" applyBorder="1" applyAlignment="1">
      <alignment horizontal="right"/>
    </xf>
    <xf numFmtId="49" fontId="9" fillId="36" borderId="0" xfId="0" applyNumberFormat="1" applyFont="1" applyFill="1" applyBorder="1" applyAlignment="1">
      <alignment horizontal="left"/>
    </xf>
    <xf numFmtId="0" fontId="9" fillId="36" borderId="0" xfId="0" applyNumberFormat="1" applyFont="1" applyFill="1" applyBorder="1" applyAlignment="1">
      <alignment horizontal="left"/>
    </xf>
    <xf numFmtId="0" fontId="8" fillId="36" borderId="0" xfId="0" applyNumberFormat="1" applyFont="1" applyFill="1" applyAlignment="1">
      <alignment horizontal="right" vertical="center" wrapText="1"/>
    </xf>
    <xf numFmtId="0" fontId="8" fillId="36" borderId="0" xfId="0" applyFont="1" applyFill="1" applyBorder="1"/>
    <xf numFmtId="49" fontId="9" fillId="36" borderId="0" xfId="63" applyNumberFormat="1" applyFont="1" applyFill="1" applyBorder="1" applyAlignment="1">
      <alignment horizontal="left"/>
    </xf>
    <xf numFmtId="0" fontId="9" fillId="36" borderId="0" xfId="63" applyNumberFormat="1" applyFont="1" applyFill="1" applyBorder="1" applyAlignment="1">
      <alignment horizontal="left"/>
    </xf>
    <xf numFmtId="0" fontId="8" fillId="36" borderId="0" xfId="63" applyNumberFormat="1" applyFont="1" applyFill="1" applyAlignment="1"/>
    <xf numFmtId="49" fontId="8" fillId="36" borderId="28" xfId="0" applyNumberFormat="1" applyFont="1" applyFill="1" applyBorder="1" applyAlignment="1">
      <alignment horizontal="left"/>
    </xf>
    <xf numFmtId="0" fontId="8" fillId="36" borderId="28" xfId="0" applyNumberFormat="1" applyFont="1" applyFill="1" applyBorder="1" applyAlignment="1">
      <alignment horizontal="left"/>
    </xf>
    <xf numFmtId="0" fontId="9" fillId="36" borderId="0" xfId="74" applyNumberFormat="1" applyFont="1" applyFill="1" applyBorder="1" applyAlignment="1">
      <alignment horizontal="right"/>
    </xf>
    <xf numFmtId="0" fontId="46"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8" fillId="36" borderId="0" xfId="73" applyNumberFormat="1" applyFont="1" applyFill="1" applyAlignment="1">
      <alignment horizontal="right"/>
    </xf>
    <xf numFmtId="0" fontId="8" fillId="36" borderId="0" xfId="66" applyNumberFormat="1" applyFont="1" applyFill="1" applyBorder="1" applyAlignment="1">
      <alignment horizontal="right"/>
    </xf>
    <xf numFmtId="0" fontId="8" fillId="36" borderId="0" xfId="0" applyNumberFormat="1" applyFont="1" applyFill="1" applyBorder="1" applyAlignment="1">
      <alignment horizontal="right"/>
    </xf>
    <xf numFmtId="0" fontId="53" fillId="36" borderId="0" xfId="0" applyNumberFormat="1" applyFont="1" applyFill="1" applyBorder="1" applyAlignment="1">
      <alignment horizontal="right"/>
    </xf>
    <xf numFmtId="0" fontId="9" fillId="36" borderId="0" xfId="0" applyNumberFormat="1" applyFont="1" applyFill="1" applyAlignment="1">
      <alignment horizontal="right"/>
    </xf>
    <xf numFmtId="169" fontId="8" fillId="36" borderId="0" xfId="0" applyNumberFormat="1" applyFont="1" applyFill="1" applyAlignment="1">
      <alignment horizontal="right"/>
    </xf>
    <xf numFmtId="3" fontId="11" fillId="36" borderId="0" xfId="1" applyNumberFormat="1" applyFill="1" applyBorder="1" applyAlignment="1" applyProtection="1">
      <alignment horizontal="right"/>
    </xf>
    <xf numFmtId="49" fontId="40" fillId="36" borderId="0" xfId="0" applyNumberFormat="1" applyFont="1" applyFill="1" applyBorder="1" applyAlignment="1">
      <alignment horizontal="left"/>
    </xf>
    <xf numFmtId="3" fontId="41" fillId="36" borderId="0" xfId="3" applyNumberFormat="1" applyFont="1" applyFill="1" applyBorder="1" applyAlignment="1">
      <alignment horizontal="right"/>
    </xf>
    <xf numFmtId="3" fontId="41" fillId="36" borderId="0" xfId="3" applyNumberFormat="1" applyFont="1" applyFill="1" applyBorder="1" applyAlignment="1">
      <alignment horizontal="right" wrapText="1"/>
    </xf>
    <xf numFmtId="3" fontId="40" fillId="36" borderId="0" xfId="3" applyNumberFormat="1" applyFont="1" applyFill="1" applyBorder="1" applyAlignment="1">
      <alignment horizontal="right"/>
    </xf>
    <xf numFmtId="2" fontId="9" fillId="36" borderId="0" xfId="0" applyNumberFormat="1" applyFont="1" applyFill="1" applyBorder="1" applyAlignment="1">
      <alignment horizontal="left"/>
    </xf>
    <xf numFmtId="171" fontId="40" fillId="36" borderId="0" xfId="3" applyNumberFormat="1" applyFont="1" applyFill="1" applyBorder="1" applyAlignment="1">
      <alignment horizontal="right"/>
    </xf>
    <xf numFmtId="170" fontId="41" fillId="36" borderId="0" xfId="3" applyNumberFormat="1" applyFont="1" applyFill="1" applyBorder="1" applyAlignment="1">
      <alignment horizontal="right" wrapText="1"/>
    </xf>
    <xf numFmtId="171" fontId="34" fillId="36" borderId="0" xfId="3" applyNumberFormat="1" applyFont="1" applyFill="1" applyAlignment="1">
      <alignment horizontal="right"/>
    </xf>
    <xf numFmtId="170" fontId="34" fillId="36" borderId="0" xfId="3" applyNumberFormat="1" applyFont="1" applyFill="1" applyAlignment="1">
      <alignment horizontal="right"/>
    </xf>
    <xf numFmtId="0" fontId="42" fillId="36" borderId="0" xfId="3" applyNumberFormat="1" applyFont="1" applyFill="1" applyBorder="1" applyAlignment="1">
      <alignment horizontal="left"/>
    </xf>
    <xf numFmtId="4" fontId="34" fillId="36" borderId="0" xfId="3" applyNumberFormat="1" applyFont="1" applyFill="1" applyAlignment="1">
      <alignment horizontal="right"/>
    </xf>
    <xf numFmtId="49" fontId="9" fillId="36" borderId="2" xfId="74" applyNumberFormat="1" applyFont="1" applyFill="1" applyBorder="1" applyAlignment="1">
      <alignment horizontal="right" wrapText="1"/>
    </xf>
    <xf numFmtId="49" fontId="54" fillId="36" borderId="30" xfId="74" applyNumberFormat="1" applyFont="1" applyFill="1" applyBorder="1" applyAlignment="1">
      <alignment horizontal="right" wrapText="1"/>
    </xf>
    <xf numFmtId="0" fontId="8" fillId="36" borderId="0" xfId="0" applyNumberFormat="1" applyFont="1" applyFill="1" applyAlignment="1">
      <alignment wrapText="1"/>
    </xf>
    <xf numFmtId="0" fontId="45" fillId="36" borderId="0" xfId="4" applyNumberFormat="1" applyFont="1" applyFill="1" applyAlignment="1">
      <alignment horizontal="left"/>
    </xf>
    <xf numFmtId="0" fontId="31" fillId="36" borderId="0" xfId="4" applyNumberFormat="1" applyFont="1" applyFill="1" applyAlignment="1">
      <alignment horizontal="right"/>
    </xf>
    <xf numFmtId="0" fontId="37" fillId="36" borderId="0" xfId="4" applyNumberFormat="1" applyFont="1" applyFill="1" applyAlignment="1">
      <alignment horizontal="right"/>
    </xf>
    <xf numFmtId="0" fontId="37" fillId="36" borderId="0" xfId="4" applyNumberFormat="1" applyFont="1" applyFill="1" applyBorder="1" applyAlignment="1">
      <alignment horizontal="right"/>
    </xf>
    <xf numFmtId="0" fontId="8" fillId="36" borderId="0" xfId="4" applyNumberFormat="1" applyFont="1" applyFill="1" applyAlignment="1">
      <alignment horizontal="left" wrapText="1"/>
    </xf>
    <xf numFmtId="0" fontId="9" fillId="36" borderId="0" xfId="0" applyNumberFormat="1" applyFont="1" applyFill="1" applyAlignment="1">
      <alignment horizontal="right" wrapText="1"/>
    </xf>
    <xf numFmtId="0" fontId="8" fillId="36" borderId="0" xfId="0" applyNumberFormat="1" applyFont="1" applyFill="1" applyAlignment="1">
      <alignment horizontal="right" wrapText="1"/>
    </xf>
    <xf numFmtId="49" fontId="8" fillId="36" borderId="0" xfId="0" applyNumberFormat="1" applyFont="1" applyFill="1" applyAlignment="1">
      <alignment horizontal="left"/>
    </xf>
    <xf numFmtId="0" fontId="38" fillId="36" borderId="0" xfId="4" applyNumberFormat="1" applyFont="1" applyFill="1" applyAlignment="1">
      <alignment horizontal="left" wrapText="1"/>
    </xf>
    <xf numFmtId="1" fontId="38" fillId="36" borderId="0" xfId="4" applyNumberFormat="1" applyFont="1" applyFill="1" applyAlignment="1">
      <alignment horizontal="left"/>
    </xf>
    <xf numFmtId="0" fontId="44" fillId="36" borderId="0" xfId="65" applyNumberFormat="1" applyFont="1" applyFill="1" applyBorder="1" applyAlignment="1">
      <alignment horizontal="right"/>
    </xf>
    <xf numFmtId="0" fontId="38" fillId="36" borderId="0" xfId="65" applyNumberFormat="1" applyFont="1" applyFill="1" applyBorder="1" applyAlignment="1">
      <alignment horizontal="right"/>
    </xf>
    <xf numFmtId="49" fontId="8" fillId="36" borderId="0" xfId="4" applyNumberFormat="1" applyFont="1" applyFill="1" applyAlignment="1">
      <alignment horizontal="left"/>
    </xf>
    <xf numFmtId="49" fontId="8" fillId="36" borderId="0" xfId="4" applyNumberFormat="1" applyFont="1" applyFill="1" applyAlignment="1">
      <alignment horizontal="left" wrapText="1"/>
    </xf>
    <xf numFmtId="0" fontId="8" fillId="36" borderId="0" xfId="4" applyNumberFormat="1" applyFont="1" applyFill="1" applyAlignment="1">
      <alignment horizontal="left"/>
    </xf>
    <xf numFmtId="0" fontId="8" fillId="36" borderId="0" xfId="4" applyNumberFormat="1" applyFont="1" applyFill="1" applyBorder="1" applyAlignment="1">
      <alignment horizontal="right"/>
    </xf>
    <xf numFmtId="0" fontId="8" fillId="36" borderId="0" xfId="4" applyNumberFormat="1" applyFont="1" applyFill="1" applyAlignment="1">
      <alignment horizontal="right"/>
    </xf>
    <xf numFmtId="0" fontId="9" fillId="36" borderId="0" xfId="4" applyNumberFormat="1" applyFont="1" applyFill="1" applyBorder="1" applyAlignment="1">
      <alignment horizontal="right"/>
    </xf>
    <xf numFmtId="3" fontId="8" fillId="36" borderId="0" xfId="4" applyNumberFormat="1" applyFont="1" applyFill="1" applyBorder="1" applyAlignment="1">
      <alignment horizontal="right"/>
    </xf>
    <xf numFmtId="3" fontId="8" fillId="36" borderId="0" xfId="4" applyNumberFormat="1" applyFont="1" applyFill="1" applyAlignment="1">
      <alignment horizontal="right"/>
    </xf>
    <xf numFmtId="0" fontId="9" fillId="36" borderId="0" xfId="4" applyNumberFormat="1" applyFont="1" applyFill="1" applyAlignment="1">
      <alignment horizontal="left"/>
    </xf>
    <xf numFmtId="0" fontId="9" fillId="36" borderId="0" xfId="0" applyNumberFormat="1" applyFont="1" applyFill="1" applyAlignment="1">
      <alignment wrapText="1"/>
    </xf>
    <xf numFmtId="0" fontId="9" fillId="36" borderId="0" xfId="4" applyNumberFormat="1" applyFont="1" applyFill="1" applyAlignment="1">
      <alignment horizontal="right"/>
    </xf>
    <xf numFmtId="0" fontId="9" fillId="36" borderId="0" xfId="4" applyNumberFormat="1" applyFont="1" applyFill="1" applyAlignment="1">
      <alignment horizontal="left" wrapText="1"/>
    </xf>
    <xf numFmtId="49" fontId="8" fillId="36" borderId="0" xfId="4" applyNumberFormat="1" applyFont="1" applyFill="1" applyBorder="1" applyAlignment="1">
      <alignment horizontal="left"/>
    </xf>
    <xf numFmtId="49" fontId="9" fillId="36" borderId="30" xfId="74" applyNumberFormat="1" applyFont="1" applyFill="1" applyBorder="1" applyAlignment="1">
      <alignment horizontal="left"/>
    </xf>
    <xf numFmtId="49" fontId="9" fillId="36" borderId="30" xfId="74" applyNumberFormat="1" applyFont="1" applyFill="1" applyBorder="1" applyAlignment="1">
      <alignment horizontal="right" wrapText="1"/>
    </xf>
    <xf numFmtId="49" fontId="9" fillId="36" borderId="30" xfId="74" applyNumberFormat="1" applyFont="1" applyFill="1" applyBorder="1" applyAlignment="1">
      <alignment horizontal="right" vertical="top" wrapText="1"/>
    </xf>
    <xf numFmtId="0" fontId="9" fillId="36" borderId="30" xfId="74" applyNumberFormat="1" applyFont="1" applyFill="1" applyBorder="1" applyAlignment="1">
      <alignment horizontal="right" wrapText="1"/>
    </xf>
    <xf numFmtId="0" fontId="9" fillId="36" borderId="30" xfId="74" applyNumberFormat="1" applyFont="1" applyFill="1" applyBorder="1" applyAlignment="1">
      <alignment horizontal="left"/>
    </xf>
    <xf numFmtId="1" fontId="9" fillId="36" borderId="30" xfId="74" applyNumberFormat="1" applyFont="1" applyFill="1" applyBorder="1" applyAlignment="1">
      <alignment horizontal="right"/>
    </xf>
    <xf numFmtId="0" fontId="48" fillId="36" borderId="0" xfId="4" applyNumberFormat="1" applyFont="1" applyFill="1" applyAlignment="1">
      <alignment horizontal="left"/>
    </xf>
    <xf numFmtId="0" fontId="31" fillId="36" borderId="0" xfId="69" applyNumberFormat="1" applyFont="1" applyFill="1" applyBorder="1" applyAlignment="1">
      <alignment horizontal="right"/>
    </xf>
    <xf numFmtId="0" fontId="8" fillId="36" borderId="0" xfId="4" applyNumberFormat="1" applyFont="1" applyFill="1" applyAlignment="1"/>
    <xf numFmtId="0" fontId="8" fillId="36" borderId="0" xfId="0" applyNumberFormat="1"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wrapText="1"/>
    </xf>
    <xf numFmtId="49" fontId="8" fillId="36" borderId="0" xfId="4" applyNumberFormat="1" applyFont="1" applyFill="1" applyBorder="1" applyAlignment="1">
      <alignment horizontal="left" wrapText="1"/>
    </xf>
    <xf numFmtId="1" fontId="9" fillId="36" borderId="0" xfId="0" applyNumberFormat="1" applyFont="1" applyFill="1" applyAlignment="1">
      <alignment horizontal="left"/>
    </xf>
    <xf numFmtId="0" fontId="8" fillId="36" borderId="0" xfId="69" applyNumberFormat="1" applyFont="1" applyFill="1" applyBorder="1" applyAlignment="1">
      <alignment horizontal="right"/>
    </xf>
    <xf numFmtId="0" fontId="9" fillId="36" borderId="0" xfId="0" applyNumberFormat="1" applyFont="1" applyFill="1" applyBorder="1" applyAlignment="1">
      <alignment horizontal="right"/>
    </xf>
    <xf numFmtId="0" fontId="21" fillId="36" borderId="0" xfId="0" applyNumberFormat="1" applyFont="1" applyFill="1" applyAlignment="1">
      <alignment horizontal="left"/>
    </xf>
    <xf numFmtId="0" fontId="21" fillId="36" borderId="0" xfId="0" applyNumberFormat="1" applyFont="1" applyFill="1" applyBorder="1" applyAlignment="1">
      <alignment horizontal="right"/>
    </xf>
    <xf numFmtId="0" fontId="52" fillId="36" borderId="0" xfId="0" applyNumberFormat="1" applyFont="1" applyFill="1" applyAlignment="1">
      <alignment horizontal="left"/>
    </xf>
    <xf numFmtId="1" fontId="9" fillId="36" borderId="0" xfId="63" applyNumberFormat="1" applyFont="1" applyFill="1" applyAlignment="1">
      <alignment horizontal="left"/>
    </xf>
    <xf numFmtId="0" fontId="0" fillId="36" borderId="0" xfId="0" applyNumberFormat="1" applyFill="1" applyAlignment="1">
      <alignment horizontal="left"/>
    </xf>
    <xf numFmtId="49" fontId="38" fillId="36" borderId="0" xfId="4" applyNumberFormat="1" applyFont="1" applyFill="1" applyAlignment="1">
      <alignment horizontal="left"/>
    </xf>
    <xf numFmtId="0" fontId="48" fillId="36" borderId="0" xfId="0" applyNumberFormat="1" applyFont="1" applyFill="1" applyAlignment="1">
      <alignment horizontal="right"/>
    </xf>
    <xf numFmtId="0" fontId="48" fillId="36" borderId="0" xfId="73" applyNumberFormat="1" applyFont="1" applyFill="1" applyAlignment="1">
      <alignment horizontal="right"/>
    </xf>
    <xf numFmtId="0" fontId="48" fillId="36" borderId="0" xfId="64" applyNumberFormat="1" applyFont="1" applyFill="1" applyBorder="1" applyAlignment="1">
      <alignment horizontal="right"/>
    </xf>
    <xf numFmtId="0" fontId="38" fillId="36" borderId="0" xfId="73" applyNumberFormat="1" applyFont="1" applyFill="1" applyAlignment="1">
      <alignment horizontal="right"/>
    </xf>
    <xf numFmtId="3" fontId="8" fillId="36" borderId="0" xfId="0" applyNumberFormat="1" applyFont="1" applyFill="1" applyAlignment="1">
      <alignment horizontal="right"/>
    </xf>
    <xf numFmtId="0" fontId="8" fillId="36" borderId="0" xfId="4" applyNumberFormat="1" applyFont="1" applyFill="1"/>
    <xf numFmtId="0" fontId="37" fillId="36" borderId="0" xfId="4" applyNumberFormat="1" applyFont="1" applyFill="1" applyAlignment="1">
      <alignment horizontal="left"/>
    </xf>
    <xf numFmtId="0" fontId="37" fillId="36" borderId="0" xfId="66" applyNumberFormat="1" applyFont="1" applyFill="1" applyBorder="1" applyAlignment="1">
      <alignment horizontal="right"/>
    </xf>
    <xf numFmtId="0" fontId="37" fillId="36" borderId="0" xfId="64" applyNumberFormat="1" applyFont="1" applyFill="1" applyBorder="1" applyAlignment="1">
      <alignment horizontal="right"/>
    </xf>
    <xf numFmtId="0" fontId="9" fillId="36" borderId="0" xfId="4" applyNumberFormat="1" applyFont="1" applyFill="1" applyBorder="1" applyAlignment="1">
      <alignment horizontal="left"/>
    </xf>
    <xf numFmtId="164" fontId="8" fillId="36" borderId="0" xfId="4" applyNumberFormat="1" applyFont="1" applyFill="1" applyAlignment="1">
      <alignment horizontal="right"/>
    </xf>
    <xf numFmtId="3" fontId="9" fillId="36" borderId="0" xfId="63" applyNumberFormat="1" applyFont="1" applyFill="1" applyBorder="1" applyAlignment="1">
      <alignment horizontal="right"/>
    </xf>
    <xf numFmtId="0" fontId="8" fillId="36" borderId="0" xfId="0" applyFont="1" applyFill="1" applyAlignment="1">
      <alignment horizontal="left"/>
    </xf>
    <xf numFmtId="49" fontId="8" fillId="36" borderId="0" xfId="4" applyNumberFormat="1" applyFont="1" applyFill="1" applyBorder="1" applyAlignment="1">
      <alignment horizontal="left"/>
    </xf>
    <xf numFmtId="0" fontId="9" fillId="36" borderId="30" xfId="74" applyNumberFormat="1" applyFont="1" applyFill="1" applyBorder="1" applyAlignment="1">
      <alignment horizontal="right"/>
    </xf>
    <xf numFmtId="0" fontId="0" fillId="36" borderId="30" xfId="74" applyNumberFormat="1" applyFont="1" applyFill="1" applyBorder="1" applyAlignment="1">
      <alignment horizontal="left"/>
    </xf>
    <xf numFmtId="49" fontId="8" fillId="36" borderId="26" xfId="4" applyNumberFormat="1" applyFont="1" applyFill="1" applyBorder="1" applyAlignment="1">
      <alignment horizontal="left"/>
    </xf>
    <xf numFmtId="3" fontId="8" fillId="36" borderId="26" xfId="4" applyNumberFormat="1" applyFont="1" applyFill="1" applyBorder="1" applyAlignment="1">
      <alignment horizontal="right"/>
    </xf>
    <xf numFmtId="0" fontId="9" fillId="36" borderId="0" xfId="72" applyNumberFormat="1" applyFont="1" applyFill="1" applyAlignment="1">
      <alignment horizontal="left"/>
    </xf>
    <xf numFmtId="0" fontId="8" fillId="36" borderId="0" xfId="68" applyNumberFormat="1" applyFont="1" applyFill="1" applyBorder="1" applyAlignment="1">
      <alignment horizontal="right"/>
    </xf>
    <xf numFmtId="0" fontId="45" fillId="36" borderId="0" xfId="72" applyNumberFormat="1" applyFont="1" applyFill="1" applyAlignment="1">
      <alignment horizontal="left"/>
    </xf>
    <xf numFmtId="0" fontId="31" fillId="36" borderId="0" xfId="68" applyNumberFormat="1" applyFont="1" applyFill="1" applyBorder="1" applyAlignment="1">
      <alignment horizontal="right"/>
    </xf>
    <xf numFmtId="0" fontId="8" fillId="36" borderId="0" xfId="4" applyFont="1" applyFill="1"/>
    <xf numFmtId="0" fontId="8" fillId="36" borderId="0" xfId="4" applyNumberFormat="1" applyFont="1" applyFill="1" applyBorder="1" applyAlignment="1">
      <alignment horizontal="left"/>
    </xf>
    <xf numFmtId="0" fontId="0" fillId="36" borderId="0" xfId="68" applyNumberFormat="1" applyFont="1" applyFill="1" applyBorder="1" applyAlignment="1"/>
    <xf numFmtId="0" fontId="31" fillId="36" borderId="0" xfId="4" applyNumberFormat="1" applyFont="1" applyFill="1" applyAlignment="1">
      <alignment horizontal="left"/>
    </xf>
    <xf numFmtId="0" fontId="37" fillId="36" borderId="0" xfId="68" quotePrefix="1" applyNumberFormat="1" applyFont="1" applyFill="1" applyBorder="1" applyAlignment="1">
      <alignment horizontal="right"/>
    </xf>
    <xf numFmtId="0" fontId="38" fillId="36" borderId="0" xfId="4" applyNumberFormat="1" applyFont="1" applyFill="1" applyAlignment="1">
      <alignment horizontal="left"/>
    </xf>
    <xf numFmtId="0" fontId="8" fillId="36" borderId="0" xfId="0" applyFont="1" applyFill="1" applyBorder="1" applyAlignment="1">
      <alignment horizontal="right"/>
    </xf>
    <xf numFmtId="0" fontId="8" fillId="36" borderId="0" xfId="0" applyNumberFormat="1" applyFont="1" applyFill="1" applyAlignment="1">
      <alignment horizontal="left"/>
    </xf>
    <xf numFmtId="0" fontId="9" fillId="36" borderId="0" xfId="0" applyNumberFormat="1" applyFont="1" applyFill="1" applyAlignment="1">
      <alignment horizontal="left"/>
    </xf>
    <xf numFmtId="0" fontId="33" fillId="36" borderId="0" xfId="3" applyFill="1"/>
    <xf numFmtId="168" fontId="8" fillId="36" borderId="0" xfId="4" applyNumberFormat="1" applyFont="1" applyFill="1" applyAlignment="1">
      <alignment horizontal="right"/>
    </xf>
    <xf numFmtId="1" fontId="9" fillId="36" borderId="30" xfId="74" quotePrefix="1" applyNumberFormat="1" applyFont="1" applyFill="1" applyBorder="1" applyAlignment="1">
      <alignment horizontal="right"/>
    </xf>
    <xf numFmtId="0" fontId="8" fillId="36" borderId="0" xfId="4" applyFont="1" applyFill="1" applyBorder="1" applyAlignment="1">
      <alignment horizontal="right"/>
    </xf>
    <xf numFmtId="0" fontId="51" fillId="36" borderId="0" xfId="68" applyNumberFormat="1" applyFont="1" applyFill="1" applyBorder="1" applyAlignment="1">
      <alignment horizontal="right"/>
    </xf>
    <xf numFmtId="1" fontId="9" fillId="36" borderId="0" xfId="4" applyNumberFormat="1" applyFont="1" applyFill="1" applyBorder="1" applyAlignment="1">
      <alignment horizontal="left"/>
    </xf>
    <xf numFmtId="0" fontId="48" fillId="36" borderId="0" xfId="72" applyNumberFormat="1" applyFont="1" applyFill="1" applyAlignment="1">
      <alignment horizontal="left"/>
    </xf>
    <xf numFmtId="0" fontId="48" fillId="36" borderId="0" xfId="4" applyNumberFormat="1" applyFont="1" applyFill="1" applyAlignment="1">
      <alignment horizontal="right"/>
    </xf>
    <xf numFmtId="0" fontId="48" fillId="36" borderId="0" xfId="4" applyNumberFormat="1" applyFont="1" applyFill="1" applyBorder="1" applyAlignment="1">
      <alignment horizontal="righ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9" fillId="36" borderId="0" xfId="4" applyNumberFormat="1" applyFont="1" applyFill="1" applyBorder="1" applyAlignment="1">
      <alignment horizontal="left"/>
    </xf>
    <xf numFmtId="165" fontId="9" fillId="36" borderId="0" xfId="4" applyNumberFormat="1" applyFont="1" applyFill="1" applyBorder="1" applyAlignment="1">
      <alignment horizontal="right"/>
    </xf>
    <xf numFmtId="164" fontId="9" fillId="36" borderId="0" xfId="4" applyNumberFormat="1" applyFont="1" applyFill="1" applyBorder="1" applyAlignment="1">
      <alignment horizontal="right"/>
    </xf>
    <xf numFmtId="49" fontId="31" fillId="36" borderId="0" xfId="4" applyNumberFormat="1" applyFont="1" applyFill="1" applyBorder="1" applyAlignment="1">
      <alignment horizontal="left"/>
    </xf>
    <xf numFmtId="49" fontId="37" fillId="36" borderId="0" xfId="4" applyNumberFormat="1" applyFont="1" applyFill="1" applyBorder="1" applyAlignment="1">
      <alignment horizontal="left"/>
    </xf>
    <xf numFmtId="0" fontId="37" fillId="36" borderId="0" xfId="4" applyFont="1" applyFill="1" applyBorder="1" applyAlignment="1">
      <alignment horizontal="right"/>
    </xf>
    <xf numFmtId="165" fontId="37" fillId="36" borderId="0" xfId="4" applyNumberFormat="1" applyFont="1" applyFill="1" applyBorder="1" applyAlignment="1">
      <alignment horizontal="right"/>
    </xf>
    <xf numFmtId="164" fontId="37" fillId="36" borderId="0" xfId="4" applyNumberFormat="1" applyFont="1" applyFill="1" applyBorder="1" applyAlignment="1">
      <alignment horizontal="right"/>
    </xf>
    <xf numFmtId="0" fontId="48" fillId="36" borderId="0" xfId="0" applyNumberFormat="1" applyFont="1" applyFill="1" applyAlignment="1">
      <alignment horizontal="left"/>
    </xf>
    <xf numFmtId="0" fontId="8" fillId="36" borderId="0" xfId="4" applyNumberFormat="1" applyFont="1" applyFill="1" applyBorder="1" applyAlignment="1">
      <alignment horizontal="right" wrapText="1"/>
    </xf>
    <xf numFmtId="0" fontId="0" fillId="36" borderId="0" xfId="63" applyNumberFormat="1" applyFont="1" applyFill="1" applyAlignment="1"/>
    <xf numFmtId="0" fontId="8" fillId="36" borderId="30" xfId="74" applyNumberFormat="1" applyFont="1" applyFill="1" applyBorder="1" applyAlignment="1">
      <alignment wrapText="1"/>
    </xf>
    <xf numFmtId="0" fontId="48" fillId="36" borderId="0" xfId="0" applyNumberFormat="1" applyFont="1" applyFill="1" applyAlignment="1">
      <alignment horizontal="left" wrapText="1"/>
    </xf>
    <xf numFmtId="49" fontId="9" fillId="36" borderId="34" xfId="74" applyNumberFormat="1" applyFont="1" applyFill="1" applyBorder="1" applyAlignment="1">
      <alignment horizontal="left"/>
    </xf>
    <xf numFmtId="49" fontId="9" fillId="36" borderId="34" xfId="74" applyNumberFormat="1" applyFont="1" applyFill="1" applyBorder="1" applyAlignment="1">
      <alignment horizontal="right" wrapText="1"/>
    </xf>
    <xf numFmtId="49" fontId="9" fillId="36" borderId="0" xfId="74" applyNumberFormat="1" applyFont="1" applyFill="1" applyBorder="1" applyAlignment="1">
      <alignment horizontal="left"/>
    </xf>
    <xf numFmtId="0" fontId="8" fillId="36" borderId="0" xfId="69" applyNumberFormat="1" applyFont="1" applyFill="1" applyBorder="1" applyAlignment="1">
      <alignment wrapText="1"/>
    </xf>
    <xf numFmtId="0" fontId="48" fillId="36" borderId="0" xfId="69" applyNumberFormat="1" applyFont="1" applyFill="1" applyBorder="1" applyAlignment="1">
      <alignment horizontal="right"/>
    </xf>
    <xf numFmtId="49" fontId="9" fillId="36" borderId="0" xfId="74" applyNumberFormat="1" applyFont="1" applyFill="1" applyBorder="1" applyAlignment="1">
      <alignment horizontal="right"/>
    </xf>
    <xf numFmtId="168" fontId="8" fillId="36" borderId="0" xfId="0" applyNumberFormat="1" applyFont="1" applyFill="1" applyAlignment="1">
      <alignment horizontal="right"/>
    </xf>
    <xf numFmtId="49" fontId="9" fillId="36" borderId="34" xfId="74" applyNumberFormat="1" applyFont="1" applyFill="1" applyBorder="1" applyAlignment="1">
      <alignment horizontal="right"/>
    </xf>
    <xf numFmtId="49" fontId="37" fillId="36" borderId="0" xfId="4" applyNumberFormat="1" applyFont="1" applyFill="1" applyAlignment="1">
      <alignment horizontal="left"/>
    </xf>
    <xf numFmtId="0" fontId="37" fillId="36" borderId="0" xfId="4" applyFont="1" applyFill="1" applyAlignment="1">
      <alignment horizontal="right"/>
    </xf>
    <xf numFmtId="1" fontId="9" fillId="36" borderId="34"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9" fillId="36" borderId="34" xfId="74" applyNumberFormat="1" applyFont="1" applyFill="1" applyBorder="1" applyAlignment="1">
      <alignment horizontal="right" wrapText="1"/>
    </xf>
    <xf numFmtId="0" fontId="50" fillId="36" borderId="0" xfId="4" applyNumberFormat="1" applyFont="1" applyFill="1" applyAlignment="1">
      <alignment horizontal="left"/>
    </xf>
    <xf numFmtId="0" fontId="9" fillId="36" borderId="0" xfId="68" applyNumberFormat="1" applyFont="1" applyFill="1" applyBorder="1" applyAlignment="1">
      <alignment horizontal="right"/>
    </xf>
    <xf numFmtId="3" fontId="9" fillId="36" borderId="0" xfId="0" applyNumberFormat="1" applyFont="1" applyFill="1" applyAlignment="1">
      <alignment horizontal="right"/>
    </xf>
    <xf numFmtId="0" fontId="38" fillId="36" borderId="0" xfId="0" applyNumberFormat="1" applyFont="1" applyFill="1" applyAlignment="1">
      <alignment horizontal="left"/>
    </xf>
    <xf numFmtId="0" fontId="34" fillId="36" borderId="0" xfId="0" applyNumberFormat="1" applyFont="1" applyFill="1" applyAlignment="1">
      <alignment horizontal="left"/>
    </xf>
    <xf numFmtId="0" fontId="34" fillId="36" borderId="0" xfId="68" applyNumberFormat="1" applyFont="1" applyFill="1" applyBorder="1" applyAlignment="1">
      <alignment horizontal="right"/>
    </xf>
    <xf numFmtId="0" fontId="8" fillId="36" borderId="0" xfId="70" applyNumberFormat="1" applyFont="1" applyFill="1" applyAlignment="1">
      <alignment horizontal="right"/>
    </xf>
    <xf numFmtId="0" fontId="48" fillId="36" borderId="0" xfId="67" applyNumberFormat="1" applyFont="1" applyFill="1" applyBorder="1" applyAlignment="1">
      <alignment horizontal="left"/>
    </xf>
    <xf numFmtId="0" fontId="48" fillId="36" borderId="0" xfId="70" applyNumberFormat="1" applyFont="1" applyFill="1" applyBorder="1" applyAlignment="1">
      <alignment horizontal="right"/>
    </xf>
    <xf numFmtId="0" fontId="8" fillId="36" borderId="0" xfId="0" applyFont="1" applyFill="1" applyAlignment="1"/>
    <xf numFmtId="0" fontId="0" fillId="36" borderId="0" xfId="0" applyFill="1" applyAlignment="1">
      <alignment horizontal="right"/>
    </xf>
    <xf numFmtId="172" fontId="9" fillId="36" borderId="0" xfId="3" applyNumberFormat="1" applyFont="1" applyFill="1" applyAlignment="1">
      <alignment horizontal="right"/>
    </xf>
    <xf numFmtId="49" fontId="8" fillId="36" borderId="0" xfId="0" applyNumberFormat="1" applyFont="1" applyFill="1" applyAlignment="1"/>
    <xf numFmtId="49" fontId="8" fillId="36" borderId="26" xfId="0" applyNumberFormat="1" applyFont="1" applyFill="1" applyBorder="1" applyAlignment="1"/>
    <xf numFmtId="0" fontId="0" fillId="36" borderId="0" xfId="0" applyNumberFormat="1" applyFill="1" applyAlignment="1">
      <alignment horizontal="right"/>
    </xf>
    <xf numFmtId="0" fontId="8" fillId="36" borderId="0" xfId="0" applyFont="1" applyFill="1" applyBorder="1" applyAlignment="1">
      <alignment horizontal="left"/>
    </xf>
    <xf numFmtId="49" fontId="8" fillId="36" borderId="0" xfId="4" applyNumberFormat="1" applyFont="1" applyFill="1" applyBorder="1" applyAlignment="1">
      <alignment horizontal="left" wrapText="1"/>
    </xf>
    <xf numFmtId="0" fontId="8" fillId="36" borderId="0" xfId="4" applyNumberFormat="1" applyFont="1" applyFill="1" applyBorder="1" applyAlignment="1">
      <alignment horizontal="left" wrapText="1"/>
    </xf>
    <xf numFmtId="164" fontId="8" fillId="36" borderId="26" xfId="4" applyNumberFormat="1" applyFont="1" applyFill="1" applyBorder="1" applyAlignment="1">
      <alignment horizontal="right"/>
    </xf>
    <xf numFmtId="0" fontId="0" fillId="36" borderId="0" xfId="0" applyFont="1" applyFill="1"/>
    <xf numFmtId="49" fontId="8" fillId="36" borderId="33" xfId="4" applyNumberFormat="1" applyFont="1" applyFill="1" applyBorder="1" applyAlignment="1">
      <alignment horizontal="left"/>
    </xf>
    <xf numFmtId="0" fontId="8" fillId="36" borderId="0" xfId="4" applyNumberFormat="1" applyFont="1" applyFill="1" applyBorder="1" applyAlignment="1">
      <alignment horizontal="left"/>
    </xf>
    <xf numFmtId="49" fontId="8" fillId="36" borderId="0" xfId="0" applyNumberFormat="1" applyFont="1" applyFill="1" applyAlignment="1">
      <alignment horizontal="left" wrapText="1"/>
    </xf>
    <xf numFmtId="49" fontId="8" fillId="36" borderId="0" xfId="0" applyNumberFormat="1" applyFont="1" applyFill="1" applyAlignment="1">
      <alignment horizontal="left"/>
    </xf>
    <xf numFmtId="49" fontId="9" fillId="36" borderId="2" xfId="74" applyNumberFormat="1" applyFont="1" applyFill="1" applyBorder="1" applyAlignment="1">
      <alignment horizontal="left"/>
    </xf>
    <xf numFmtId="1" fontId="9" fillId="36" borderId="0" xfId="77" applyNumberFormat="1" applyFont="1" applyFill="1" applyBorder="1" applyAlignment="1">
      <alignment horizontal="right"/>
    </xf>
    <xf numFmtId="3" fontId="9" fillId="36" borderId="0" xfId="78" applyNumberFormat="1" applyFont="1" applyFill="1" applyBorder="1" applyAlignment="1">
      <alignment horizontal="right"/>
    </xf>
    <xf numFmtId="3" fontId="8" fillId="36" borderId="0" xfId="78" applyNumberFormat="1" applyFont="1" applyFill="1" applyBorder="1" applyAlignment="1">
      <alignment horizontal="right"/>
    </xf>
    <xf numFmtId="3" fontId="9" fillId="36" borderId="27" xfId="78" applyNumberFormat="1" applyFont="1" applyFill="1" applyBorder="1" applyAlignment="1">
      <alignment horizontal="right"/>
    </xf>
    <xf numFmtId="3" fontId="8" fillId="36" borderId="27" xfId="78" applyNumberFormat="1" applyFont="1" applyFill="1" applyBorder="1" applyAlignment="1">
      <alignment horizontal="right"/>
    </xf>
    <xf numFmtId="0" fontId="8" fillId="36" borderId="1" xfId="78" applyNumberFormat="1" applyFont="1" applyFill="1" applyBorder="1" applyAlignment="1">
      <alignment horizontal="left"/>
    </xf>
    <xf numFmtId="0" fontId="47" fillId="36" borderId="1" xfId="78" applyNumberFormat="1" applyFont="1" applyFill="1" applyBorder="1" applyAlignment="1">
      <alignment horizontal="right"/>
    </xf>
    <xf numFmtId="3" fontId="8" fillId="36" borderId="1" xfId="78" applyNumberFormat="1" applyFont="1" applyFill="1" applyBorder="1" applyAlignment="1">
      <alignment horizontal="right"/>
    </xf>
    <xf numFmtId="3" fontId="8" fillId="36" borderId="30" xfId="79" applyNumberFormat="1" applyFont="1" applyFill="1" applyBorder="1" applyAlignment="1">
      <alignment horizontal="right"/>
    </xf>
    <xf numFmtId="3" fontId="57" fillId="36" borderId="31" xfId="78" applyNumberFormat="1" applyFont="1" applyFill="1" applyBorder="1" applyAlignment="1">
      <alignment horizontal="right"/>
    </xf>
    <xf numFmtId="3" fontId="57" fillId="36" borderId="27" xfId="78" applyNumberFormat="1" applyFont="1" applyFill="1" applyBorder="1" applyAlignment="1">
      <alignment horizontal="right"/>
    </xf>
    <xf numFmtId="49" fontId="8" fillId="36" borderId="30" xfId="79" applyNumberFormat="1" applyFont="1" applyFill="1" applyBorder="1" applyAlignment="1">
      <alignment horizontal="left"/>
    </xf>
    <xf numFmtId="3" fontId="8" fillId="36" borderId="1" xfId="78" quotePrefix="1" applyNumberFormat="1" applyFont="1" applyFill="1" applyBorder="1" applyAlignment="1">
      <alignment horizontal="right"/>
    </xf>
    <xf numFmtId="0" fontId="8" fillId="36" borderId="27" xfId="78" applyNumberFormat="1" applyFont="1" applyFill="1" applyBorder="1" applyAlignment="1">
      <alignment horizontal="left"/>
    </xf>
    <xf numFmtId="3" fontId="8" fillId="36" borderId="27" xfId="78" quotePrefix="1" applyNumberFormat="1" applyFont="1" applyFill="1" applyBorder="1" applyAlignment="1">
      <alignment horizontal="right"/>
    </xf>
    <xf numFmtId="49" fontId="8" fillId="36" borderId="27" xfId="78" applyNumberFormat="1" applyFont="1" applyFill="1" applyBorder="1" applyAlignment="1">
      <alignment horizontal="left"/>
    </xf>
    <xf numFmtId="0" fontId="8" fillId="36" borderId="1" xfId="78" applyNumberFormat="1" applyFont="1" applyFill="1" applyBorder="1" applyAlignment="1">
      <alignment horizontal="left" wrapText="1"/>
    </xf>
    <xf numFmtId="49" fontId="8" fillId="36" borderId="31" xfId="78" applyNumberFormat="1" applyFont="1" applyFill="1" applyBorder="1" applyAlignment="1">
      <alignment horizontal="left"/>
    </xf>
    <xf numFmtId="3" fontId="8" fillId="36" borderId="31" xfId="78" applyNumberFormat="1" applyFont="1" applyFill="1" applyBorder="1" applyAlignment="1">
      <alignment horizontal="right"/>
    </xf>
    <xf numFmtId="3" fontId="8" fillId="36" borderId="30" xfId="79" quotePrefix="1" applyNumberFormat="1" applyFont="1" applyFill="1" applyBorder="1" applyAlignment="1">
      <alignment horizontal="right"/>
    </xf>
    <xf numFmtId="0" fontId="8" fillId="36" borderId="30" xfId="74" applyNumberFormat="1" applyFont="1" applyFill="1" applyBorder="1" applyAlignment="1">
      <alignment horizontal="left"/>
    </xf>
    <xf numFmtId="49" fontId="8" fillId="36" borderId="1" xfId="78" applyNumberFormat="1" applyFont="1" applyFill="1" applyBorder="1" applyAlignment="1">
      <alignment horizontal="left"/>
    </xf>
    <xf numFmtId="3" fontId="8" fillId="36" borderId="26" xfId="78" applyNumberFormat="1" applyFont="1" applyFill="1" applyBorder="1" applyAlignment="1">
      <alignment horizontal="right"/>
    </xf>
    <xf numFmtId="3" fontId="8" fillId="36" borderId="16" xfId="79" applyNumberFormat="1" applyFont="1" applyFill="1" applyBorder="1" applyAlignment="1">
      <alignment horizontal="right"/>
    </xf>
    <xf numFmtId="49" fontId="8" fillId="36" borderId="0" xfId="68" applyNumberFormat="1" applyFont="1" applyFill="1" applyBorder="1" applyAlignment="1"/>
    <xf numFmtId="0" fontId="8" fillId="36" borderId="0" xfId="68" applyNumberFormat="1" applyFont="1" applyFill="1" applyBorder="1" applyAlignment="1">
      <alignment wrapText="1"/>
    </xf>
    <xf numFmtId="0" fontId="8" fillId="36" borderId="0" xfId="72" applyNumberFormat="1" applyFont="1" applyFill="1" applyAlignment="1">
      <alignment wrapText="1"/>
    </xf>
    <xf numFmtId="0" fontId="31" fillId="36" borderId="0" xfId="72" applyNumberFormat="1" applyFont="1" applyFill="1" applyAlignment="1">
      <alignment horizontal="left"/>
    </xf>
    <xf numFmtId="0" fontId="0" fillId="36" borderId="30" xfId="79" applyNumberFormat="1" applyFont="1" applyFill="1" applyBorder="1" applyAlignment="1"/>
    <xf numFmtId="3" fontId="8" fillId="36" borderId="32" xfId="78" applyNumberFormat="1" applyFont="1" applyFill="1" applyBorder="1" applyAlignment="1">
      <alignment horizontal="right"/>
    </xf>
    <xf numFmtId="49" fontId="8" fillId="36" borderId="1" xfId="78" applyNumberFormat="1" applyFont="1" applyFill="1" applyBorder="1" applyAlignment="1">
      <alignment horizontal="left" wrapText="1"/>
    </xf>
    <xf numFmtId="49" fontId="9" fillId="36" borderId="32" xfId="78" applyNumberFormat="1" applyFont="1" applyFill="1" applyBorder="1" applyAlignment="1">
      <alignment horizontal="left"/>
    </xf>
    <xf numFmtId="0" fontId="0" fillId="36" borderId="1" xfId="78" applyNumberFormat="1" applyFont="1" applyFill="1" applyBorder="1" applyAlignment="1"/>
    <xf numFmtId="3" fontId="4" fillId="36" borderId="1" xfId="78" applyNumberFormat="1" applyFont="1" applyFill="1" applyBorder="1" applyAlignment="1">
      <alignment horizontal="right"/>
    </xf>
    <xf numFmtId="3" fontId="4" fillId="36" borderId="30" xfId="79" applyNumberFormat="1" applyFont="1" applyFill="1" applyBorder="1" applyAlignment="1">
      <alignment horizontal="right"/>
    </xf>
    <xf numFmtId="0" fontId="8" fillId="36" borderId="0" xfId="78" applyNumberFormat="1" applyFont="1" applyFill="1" applyBorder="1" applyAlignment="1">
      <alignment horizontal="left"/>
    </xf>
    <xf numFmtId="0" fontId="8" fillId="36" borderId="1" xfId="78" applyNumberFormat="1" applyFont="1" applyFill="1" applyBorder="1" applyAlignment="1">
      <alignment horizontal="right"/>
    </xf>
    <xf numFmtId="0" fontId="8" fillId="36" borderId="1" xfId="78" applyFont="1" applyFill="1" applyBorder="1" applyAlignment="1">
      <alignment horizontal="right"/>
    </xf>
    <xf numFmtId="165" fontId="8" fillId="36" borderId="1" xfId="78" applyNumberFormat="1" applyFont="1" applyFill="1" applyBorder="1" applyAlignment="1">
      <alignment horizontal="right"/>
    </xf>
    <xf numFmtId="49" fontId="8" fillId="36" borderId="0" xfId="79" applyNumberFormat="1" applyFont="1" applyFill="1" applyBorder="1" applyAlignment="1">
      <alignment horizontal="left"/>
    </xf>
    <xf numFmtId="0" fontId="8" fillId="36" borderId="2" xfId="74"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8" fillId="36" borderId="27" xfId="78" applyNumberFormat="1" applyFont="1" applyFill="1" applyBorder="1" applyAlignment="1">
      <alignment horizontal="right"/>
    </xf>
    <xf numFmtId="3" fontId="8" fillId="0" borderId="27" xfId="78" applyNumberFormat="1" applyFont="1" applyFill="1" applyBorder="1" applyAlignment="1">
      <alignment horizontal="right"/>
    </xf>
    <xf numFmtId="49" fontId="8" fillId="36" borderId="27" xfId="78" applyNumberFormat="1" applyFont="1" applyFill="1" applyBorder="1" applyAlignment="1">
      <alignment horizontal="right"/>
    </xf>
    <xf numFmtId="164" fontId="8" fillId="0" borderId="27" xfId="78" applyNumberFormat="1" applyFont="1" applyFill="1" applyBorder="1" applyAlignment="1">
      <alignment horizontal="right"/>
    </xf>
    <xf numFmtId="164" fontId="8" fillId="36" borderId="27" xfId="78" applyNumberFormat="1" applyFont="1" applyFill="1" applyBorder="1" applyAlignment="1">
      <alignment horizontal="right"/>
    </xf>
    <xf numFmtId="49" fontId="8" fillId="36" borderId="26" xfId="78" applyNumberFormat="1" applyFont="1" applyFill="1" applyBorder="1" applyAlignment="1">
      <alignment horizontal="left"/>
    </xf>
    <xf numFmtId="0" fontId="8" fillId="36" borderId="32" xfId="78" applyNumberFormat="1" applyFont="1" applyFill="1" applyBorder="1" applyAlignment="1">
      <alignment horizontal="right"/>
    </xf>
    <xf numFmtId="0" fontId="8" fillId="36" borderId="29" xfId="78" applyNumberFormat="1" applyFont="1" applyFill="1" applyBorder="1" applyAlignment="1">
      <alignment horizontal="right"/>
    </xf>
    <xf numFmtId="3" fontId="8" fillId="36" borderId="29" xfId="78" applyNumberFormat="1" applyFont="1" applyFill="1" applyBorder="1" applyAlignment="1">
      <alignment horizontal="right"/>
    </xf>
    <xf numFmtId="49" fontId="8" fillId="36" borderId="1" xfId="78" applyNumberFormat="1" applyFont="1" applyFill="1" applyAlignment="1">
      <alignment horizontal="left"/>
    </xf>
    <xf numFmtId="1" fontId="9" fillId="36" borderId="27" xfId="78" applyNumberFormat="1" applyFont="1" applyFill="1" applyBorder="1" applyAlignment="1">
      <alignment horizontal="right"/>
    </xf>
    <xf numFmtId="4" fontId="8" fillId="36" borderId="27" xfId="78" applyNumberFormat="1" applyFont="1" applyFill="1" applyBorder="1" applyAlignment="1">
      <alignment horizontal="right"/>
    </xf>
    <xf numFmtId="3" fontId="8" fillId="36" borderId="2" xfId="79" applyNumberFormat="1" applyFont="1" applyFill="1" applyBorder="1" applyAlignment="1">
      <alignment horizontal="right"/>
    </xf>
    <xf numFmtId="0" fontId="8" fillId="36" borderId="2" xfId="79" applyNumberFormat="1" applyFont="1" applyFill="1" applyBorder="1" applyAlignment="1">
      <alignment horizontal="right"/>
    </xf>
    <xf numFmtId="0" fontId="8" fillId="36" borderId="2" xfId="79" applyNumberFormat="1" applyFont="1" applyFill="1" applyBorder="1" applyAlignment="1">
      <alignment horizontal="left"/>
    </xf>
    <xf numFmtId="49" fontId="8" fillId="36" borderId="2" xfId="79" applyNumberFormat="1" applyFont="1" applyFill="1" applyBorder="1" applyAlignment="1">
      <alignment horizontal="left"/>
    </xf>
    <xf numFmtId="0" fontId="8" fillId="36" borderId="34" xfId="79" applyNumberFormat="1" applyFont="1" applyFill="1" applyBorder="1" applyAlignment="1">
      <alignment horizontal="right"/>
    </xf>
    <xf numFmtId="3" fontId="8" fillId="36" borderId="34" xfId="79" applyNumberFormat="1" applyFont="1" applyFill="1" applyBorder="1" applyAlignment="1">
      <alignment horizontal="right"/>
    </xf>
    <xf numFmtId="49" fontId="8" fillId="36" borderId="16" xfId="79" applyNumberFormat="1" applyFont="1" applyFill="1" applyBorder="1" applyAlignment="1">
      <alignment horizontal="right"/>
    </xf>
    <xf numFmtId="0" fontId="8" fillId="36" borderId="0" xfId="79" applyNumberFormat="1" applyFont="1" applyFill="1" applyBorder="1" applyAlignment="1">
      <alignment horizontal="left"/>
    </xf>
    <xf numFmtId="0" fontId="34" fillId="36" borderId="0" xfId="81" applyNumberFormat="1" applyFont="1" applyFill="1" applyBorder="1" applyAlignment="1">
      <alignment horizontal="right"/>
    </xf>
    <xf numFmtId="0" fontId="34" fillId="36" borderId="0" xfId="72" applyFont="1" applyFill="1" applyAlignment="1"/>
    <xf numFmtId="0" fontId="0" fillId="36" borderId="1" xfId="78" applyFont="1" applyFill="1" applyBorder="1" applyAlignment="1"/>
    <xf numFmtId="0" fontId="56" fillId="36" borderId="1" xfId="78" applyFont="1" applyFill="1" applyAlignment="1" applyProtection="1">
      <alignment horizontal="right"/>
    </xf>
    <xf numFmtId="0" fontId="0" fillId="36" borderId="27" xfId="78" applyFont="1" applyFill="1" applyBorder="1" applyAlignment="1"/>
    <xf numFmtId="0" fontId="4" fillId="36" borderId="34" xfId="79" applyFont="1" applyFill="1" applyBorder="1" applyAlignment="1"/>
    <xf numFmtId="0" fontId="9" fillId="36" borderId="0" xfId="77" applyNumberFormat="1" applyFont="1" applyFill="1" applyBorder="1" applyAlignment="1">
      <alignment horizontal="right"/>
    </xf>
    <xf numFmtId="0" fontId="9" fillId="36" borderId="27" xfId="78" applyNumberFormat="1" applyFont="1" applyFill="1" applyBorder="1" applyAlignment="1">
      <alignment horizontal="left" wrapText="1"/>
    </xf>
    <xf numFmtId="0" fontId="34" fillId="36" borderId="1" xfId="78" applyNumberFormat="1" applyFont="1" applyFill="1" applyBorder="1" applyAlignment="1"/>
    <xf numFmtId="0" fontId="34" fillId="36" borderId="1" xfId="78" applyNumberFormat="1" applyFont="1" applyFill="1" applyAlignment="1"/>
    <xf numFmtId="0" fontId="34" fillId="36" borderId="1" xfId="78" applyNumberFormat="1" applyFont="1" applyFill="1" applyBorder="1" applyAlignment="1">
      <alignment horizontal="left"/>
    </xf>
    <xf numFmtId="0" fontId="34" fillId="36" borderId="16" xfId="79" applyNumberFormat="1" applyFont="1" applyFill="1" applyBorder="1" applyAlignment="1"/>
    <xf numFmtId="0" fontId="8" fillId="36" borderId="16" xfId="79" applyNumberFormat="1" applyFont="1" applyFill="1" applyBorder="1" applyAlignment="1">
      <alignment horizontal="left" wrapText="1"/>
    </xf>
    <xf numFmtId="0" fontId="8" fillId="36" borderId="0" xfId="81" applyNumberFormat="1" applyFont="1" applyFill="1" applyBorder="1" applyAlignment="1">
      <alignment horizontal="right"/>
    </xf>
    <xf numFmtId="0" fontId="0" fillId="36" borderId="29" xfId="78" applyFont="1" applyFill="1" applyBorder="1" applyAlignment="1"/>
    <xf numFmtId="49" fontId="9" fillId="36" borderId="27" xfId="78" applyNumberFormat="1" applyFont="1" applyFill="1" applyBorder="1" applyAlignment="1">
      <alignment horizontal="left"/>
    </xf>
    <xf numFmtId="0" fontId="8" fillId="36" borderId="1" xfId="78" applyNumberFormat="1" applyFont="1" applyFill="1" applyAlignment="1">
      <alignment horizontal="right"/>
    </xf>
    <xf numFmtId="0" fontId="0" fillId="36" borderId="1" xfId="78" applyFont="1" applyFill="1" applyAlignment="1"/>
    <xf numFmtId="0" fontId="56" fillId="36" borderId="1" xfId="78" applyNumberFormat="1" applyFont="1" applyFill="1" applyAlignment="1" applyProtection="1">
      <alignment horizontal="right"/>
    </xf>
    <xf numFmtId="3" fontId="8" fillId="36" borderId="1" xfId="78" applyNumberFormat="1" applyFont="1" applyFill="1" applyAlignment="1">
      <alignment horizontal="right"/>
    </xf>
    <xf numFmtId="0" fontId="9" fillId="36" borderId="29" xfId="78" applyNumberFormat="1" applyFont="1" applyFill="1" applyBorder="1" applyAlignment="1">
      <alignment horizontal="left"/>
    </xf>
    <xf numFmtId="0" fontId="9" fillId="36" borderId="1" xfId="78" applyNumberFormat="1" applyFont="1" applyFill="1" applyBorder="1" applyAlignment="1">
      <alignment horizontal="left"/>
    </xf>
    <xf numFmtId="49" fontId="9" fillId="36" borderId="26" xfId="78" applyNumberFormat="1" applyFont="1" applyFill="1" applyBorder="1" applyAlignment="1">
      <alignment horizontal="left"/>
    </xf>
    <xf numFmtId="49" fontId="9" fillId="36" borderId="1" xfId="78" applyNumberFormat="1" applyFont="1" applyFill="1" applyAlignment="1">
      <alignment horizontal="left"/>
    </xf>
    <xf numFmtId="0" fontId="9" fillId="36" borderId="1" xfId="78" applyNumberFormat="1" applyFont="1" applyFill="1" applyAlignment="1">
      <alignment horizontal="left"/>
    </xf>
    <xf numFmtId="0" fontId="56" fillId="36" borderId="16" xfId="79" applyNumberFormat="1" applyFont="1" applyFill="1" applyBorder="1" applyAlignment="1" applyProtection="1">
      <alignment horizontal="right"/>
    </xf>
    <xf numFmtId="49" fontId="8" fillId="36" borderId="16" xfId="79" applyNumberFormat="1" applyFont="1" applyFill="1" applyBorder="1" applyAlignment="1">
      <alignment horizontal="left"/>
    </xf>
    <xf numFmtId="3" fontId="9" fillId="36" borderId="29" xfId="78" applyNumberFormat="1" applyFont="1" applyFill="1" applyBorder="1" applyAlignment="1">
      <alignment horizontal="right" wrapText="1"/>
    </xf>
    <xf numFmtId="3" fontId="9" fillId="36" borderId="1" xfId="78" applyNumberFormat="1" applyFont="1" applyFill="1" applyBorder="1" applyAlignment="1">
      <alignment horizontal="right" wrapText="1"/>
    </xf>
    <xf numFmtId="3" fontId="8" fillId="36" borderId="1" xfId="78" applyNumberFormat="1" applyFont="1" applyFill="1" applyBorder="1" applyAlignment="1">
      <alignment horizontal="right" wrapText="1"/>
    </xf>
    <xf numFmtId="3" fontId="56" fillId="36" borderId="29" xfId="78" applyNumberFormat="1" applyFont="1" applyFill="1" applyBorder="1" applyAlignment="1" applyProtection="1">
      <alignment horizontal="right"/>
    </xf>
    <xf numFmtId="3" fontId="56" fillId="36" borderId="27" xfId="78" applyNumberFormat="1" applyFont="1" applyFill="1" applyBorder="1" applyAlignment="1" applyProtection="1">
      <alignment horizontal="right"/>
    </xf>
    <xf numFmtId="3" fontId="9" fillId="36" borderId="27" xfId="78" applyNumberFormat="1" applyFont="1" applyFill="1" applyBorder="1" applyAlignment="1">
      <alignment horizontal="right" wrapText="1"/>
    </xf>
    <xf numFmtId="3" fontId="8" fillId="36" borderId="27" xfId="78" applyNumberFormat="1" applyFont="1" applyFill="1" applyBorder="1" applyAlignment="1">
      <alignment horizontal="right" wrapText="1"/>
    </xf>
    <xf numFmtId="3" fontId="8" fillId="36" borderId="29" xfId="78" applyNumberFormat="1" applyFont="1" applyFill="1" applyBorder="1" applyAlignment="1">
      <alignment horizontal="right" wrapText="1"/>
    </xf>
    <xf numFmtId="3" fontId="56" fillId="36" borderId="2" xfId="79" applyNumberFormat="1" applyFont="1" applyFill="1" applyBorder="1" applyAlignment="1" applyProtection="1">
      <alignment horizontal="right"/>
    </xf>
    <xf numFmtId="49" fontId="9" fillId="36" borderId="0" xfId="77" applyNumberFormat="1" applyFont="1" applyFill="1" applyBorder="1" applyAlignment="1">
      <alignment horizontal="right"/>
    </xf>
    <xf numFmtId="0" fontId="9" fillId="36" borderId="0" xfId="77" applyNumberFormat="1" applyFont="1" applyFill="1" applyAlignment="1">
      <alignment horizontal="left"/>
    </xf>
    <xf numFmtId="0" fontId="8" fillId="36" borderId="1" xfId="78" applyNumberFormat="1" applyFont="1" applyFill="1" applyAlignment="1">
      <alignment wrapText="1"/>
    </xf>
    <xf numFmtId="0" fontId="8" fillId="36" borderId="1" xfId="78" applyNumberFormat="1" applyFont="1" applyFill="1" applyAlignment="1">
      <alignment horizontal="right" wrapText="1"/>
    </xf>
    <xf numFmtId="49" fontId="8" fillId="36" borderId="1" xfId="78" applyNumberFormat="1" applyFont="1" applyFill="1" applyAlignment="1">
      <alignment horizontal="right"/>
    </xf>
    <xf numFmtId="164" fontId="8" fillId="36" borderId="1" xfId="78" applyNumberFormat="1" applyFont="1" applyFill="1" applyAlignment="1">
      <alignment horizontal="right"/>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74" applyNumberFormat="1" applyFont="1" applyFill="1" applyAlignment="1">
      <alignment horizontal="left"/>
    </xf>
    <xf numFmtId="1" fontId="9" fillId="36" borderId="34" xfId="74" quotePrefix="1" applyNumberFormat="1" applyFont="1" applyFill="1" applyAlignment="1">
      <alignment horizontal="right"/>
    </xf>
    <xf numFmtId="3" fontId="8" fillId="36" borderId="34" xfId="82" applyNumberFormat="1" applyFont="1" applyFill="1" applyAlignment="1">
      <alignment horizontal="right"/>
    </xf>
    <xf numFmtId="49" fontId="9" fillId="36" borderId="34" xfId="82" applyNumberFormat="1" applyFont="1" applyFill="1" applyAlignment="1">
      <alignment horizontal="left"/>
    </xf>
    <xf numFmtId="0" fontId="56" fillId="36" borderId="34" xfId="82" applyNumberFormat="1" applyFont="1" applyFill="1" applyAlignment="1" applyProtection="1">
      <alignment horizontal="right"/>
    </xf>
    <xf numFmtId="0" fontId="0" fillId="36" borderId="34" xfId="82" applyNumberFormat="1" applyFont="1" applyFill="1" applyAlignment="1"/>
    <xf numFmtId="3" fontId="56" fillId="36" borderId="34" xfId="82" applyNumberFormat="1" applyFont="1" applyFill="1" applyAlignment="1" applyProtection="1">
      <alignment horizontal="right"/>
    </xf>
    <xf numFmtId="49" fontId="9" fillId="36" borderId="34" xfId="82" applyNumberFormat="1" applyFont="1" applyFill="1" applyAlignment="1">
      <alignment horizontal="left" wrapText="1"/>
    </xf>
    <xf numFmtId="3" fontId="9" fillId="36" borderId="34" xfId="82" applyNumberFormat="1" applyFont="1" applyFill="1" applyAlignment="1">
      <alignment horizontal="right"/>
    </xf>
    <xf numFmtId="49" fontId="8" fillId="36" borderId="34" xfId="79" applyNumberFormat="1" applyFont="1" applyFill="1" applyBorder="1" applyAlignment="1">
      <alignment horizontal="left" wrapText="1"/>
    </xf>
    <xf numFmtId="49" fontId="9" fillId="36" borderId="1" xfId="78" applyNumberFormat="1" applyFont="1" applyFill="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34" xfId="82" applyNumberFormat="1" applyFont="1" applyFill="1" applyAlignment="1">
      <alignment horizontal="left" wrapText="1"/>
    </xf>
    <xf numFmtId="0" fontId="9" fillId="36" borderId="34" xfId="82" applyNumberFormat="1" applyFont="1" applyFill="1" applyAlignment="1">
      <alignment horizontal="left"/>
    </xf>
    <xf numFmtId="49" fontId="9" fillId="36" borderId="34" xfId="82" applyNumberFormat="1" applyFont="1" applyFill="1" applyAlignment="1">
      <alignment horizontal="right" wrapText="1"/>
    </xf>
    <xf numFmtId="3" fontId="8" fillId="36" borderId="34" xfId="82" applyNumberFormat="1" applyFont="1" applyFill="1" applyAlignment="1">
      <alignment horizontal="right" wrapText="1"/>
    </xf>
    <xf numFmtId="3" fontId="57" fillId="36" borderId="34" xfId="82" applyNumberFormat="1" applyFont="1" applyFill="1" applyAlignment="1">
      <alignment horizontal="right"/>
    </xf>
    <xf numFmtId="0" fontId="8" fillId="36" borderId="0" xfId="72" applyNumberFormat="1" applyFont="1" applyFill="1" applyAlignment="1"/>
    <xf numFmtId="3" fontId="8" fillId="36" borderId="34" xfId="79" applyNumberFormat="1" applyFont="1" applyFill="1" applyBorder="1" applyAlignment="1">
      <alignment horizontal="right" wrapText="1"/>
    </xf>
    <xf numFmtId="0" fontId="8" fillId="36" borderId="34" xfId="82" applyNumberFormat="1" applyFont="1" applyFill="1" applyAlignment="1">
      <alignment horizontal="right"/>
    </xf>
    <xf numFmtId="49" fontId="8" fillId="36" borderId="34" xfId="79" applyNumberFormat="1" applyFont="1" applyFill="1" applyBorder="1" applyAlignment="1">
      <alignment horizontal="left"/>
    </xf>
    <xf numFmtId="1" fontId="9" fillId="36" borderId="34" xfId="74" applyNumberFormat="1" applyFont="1" applyFill="1" applyAlignment="1">
      <alignment horizontal="right"/>
    </xf>
    <xf numFmtId="0" fontId="9" fillId="36" borderId="1" xfId="78" applyNumberFormat="1" applyFont="1" applyFill="1" applyAlignment="1">
      <alignment horizontal="right"/>
    </xf>
    <xf numFmtId="0" fontId="8" fillId="36" borderId="1" xfId="78" applyNumberFormat="1" applyFont="1" applyFill="1" applyAlignment="1">
      <alignment horizontal="left" wrapText="1"/>
    </xf>
    <xf numFmtId="0" fontId="8" fillId="36" borderId="34" xfId="79" applyNumberFormat="1" applyFont="1" applyFill="1" applyBorder="1" applyAlignment="1">
      <alignment horizontal="left"/>
    </xf>
    <xf numFmtId="0" fontId="0" fillId="36" borderId="1" xfId="78" applyNumberFormat="1" applyFont="1" applyFill="1" applyAlignment="1"/>
    <xf numFmtId="0" fontId="9" fillId="36" borderId="34" xfId="79" applyNumberFormat="1" applyFont="1" applyFill="1" applyBorder="1" applyAlignment="1">
      <alignment horizontal="right"/>
    </xf>
    <xf numFmtId="3" fontId="8" fillId="36" borderId="1" xfId="78" applyNumberFormat="1" applyFont="1" applyFill="1" applyAlignment="1">
      <alignment horizontal="right" wrapText="1"/>
    </xf>
    <xf numFmtId="0" fontId="9" fillId="36" borderId="34" xfId="74" applyNumberFormat="1" applyFont="1" applyFill="1" applyAlignment="1">
      <alignment horizontal="right"/>
    </xf>
    <xf numFmtId="0" fontId="9" fillId="36" borderId="1" xfId="78" applyNumberFormat="1" applyFont="1" applyFill="1" applyAlignment="1">
      <alignment horizontal="left" wrapText="1"/>
    </xf>
    <xf numFmtId="49" fontId="8" fillId="36" borderId="1" xfId="78" applyNumberFormat="1" applyFont="1" applyFill="1" applyAlignment="1">
      <alignment horizontal="left"/>
    </xf>
    <xf numFmtId="2" fontId="8" fillId="36" borderId="1" xfId="78" applyNumberFormat="1" applyFont="1" applyFill="1" applyAlignment="1">
      <alignment horizontal="right"/>
    </xf>
    <xf numFmtId="0" fontId="0" fillId="36" borderId="1" xfId="78" applyNumberFormat="1" applyFont="1" applyFill="1" applyAlignment="1">
      <alignment horizontal="left"/>
    </xf>
    <xf numFmtId="0" fontId="8" fillId="36" borderId="1" xfId="78" applyNumberFormat="1" applyFont="1" applyFill="1" applyAlignment="1"/>
    <xf numFmtId="0" fontId="9" fillId="36" borderId="1" xfId="78" applyNumberFormat="1" applyFont="1" applyFill="1" applyAlignment="1">
      <alignment horizontal="right" wrapText="1"/>
    </xf>
    <xf numFmtId="49" fontId="8" fillId="36" borderId="34" xfId="79" applyNumberFormat="1" applyFont="1" applyFill="1" applyBorder="1" applyAlignment="1">
      <alignment horizontal="left"/>
    </xf>
    <xf numFmtId="49" fontId="0" fillId="36" borderId="34" xfId="82" applyNumberFormat="1" applyFont="1" applyFill="1" applyAlignment="1">
      <alignment horizontal="left"/>
    </xf>
    <xf numFmtId="2" fontId="9" fillId="36" borderId="34" xfId="82" applyNumberFormat="1" applyFont="1" applyFill="1" applyAlignment="1">
      <alignment horizontal="right"/>
    </xf>
    <xf numFmtId="3" fontId="9" fillId="36" borderId="1" xfId="78" applyNumberFormat="1" applyFont="1" applyFill="1" applyAlignment="1">
      <alignment horizontal="right"/>
    </xf>
    <xf numFmtId="0" fontId="8" fillId="36" borderId="1" xfId="78" applyFont="1" applyFill="1" applyAlignment="1">
      <alignment horizontal="right"/>
    </xf>
    <xf numFmtId="0" fontId="8" fillId="36" borderId="34" xfId="79" applyFont="1" applyFill="1" applyBorder="1" applyAlignment="1">
      <alignment horizontal="right"/>
    </xf>
    <xf numFmtId="0" fontId="8" fillId="36" borderId="34" xfId="79" applyNumberFormat="1" applyFont="1" applyFill="1" applyBorder="1" applyAlignment="1"/>
    <xf numFmtId="49" fontId="9" fillId="36" borderId="34" xfId="74" applyNumberFormat="1" applyFont="1" applyFill="1" applyAlignment="1">
      <alignment horizontal="right" wrapText="1"/>
    </xf>
    <xf numFmtId="0" fontId="8" fillId="36" borderId="34" xfId="79" applyNumberFormat="1" applyFont="1" applyFill="1" applyBorder="1" applyAlignment="1">
      <alignment horizontal="left" wrapText="1"/>
    </xf>
    <xf numFmtId="0" fontId="9" fillId="36" borderId="0" xfId="72" applyNumberFormat="1" applyFont="1" applyFill="1" applyBorder="1" applyAlignment="1">
      <alignment horizontal="left"/>
    </xf>
    <xf numFmtId="3" fontId="0" fillId="36" borderId="1" xfId="78" applyNumberFormat="1" applyFont="1" applyFill="1" applyAlignment="1">
      <alignment horizontal="right"/>
    </xf>
    <xf numFmtId="0" fontId="8" fillId="36" borderId="34" xfId="74" applyNumberFormat="1" applyFont="1" applyFill="1" applyAlignment="1"/>
    <xf numFmtId="0" fontId="8" fillId="36" borderId="34" xfId="74" applyNumberFormat="1" applyFont="1" applyFill="1" applyAlignment="1">
      <alignment horizontal="left"/>
    </xf>
    <xf numFmtId="0" fontId="8" fillId="36" borderId="34" xfId="74" applyNumberFormat="1" applyFont="1" applyFill="1" applyAlignment="1">
      <alignment horizontal="right"/>
    </xf>
    <xf numFmtId="0" fontId="9" fillId="36" borderId="34" xfId="74" applyNumberFormat="1" applyFont="1" applyFill="1" applyAlignment="1">
      <alignment horizontal="left" wrapText="1"/>
    </xf>
    <xf numFmtId="0" fontId="8" fillId="36" borderId="34" xfId="74" applyNumberFormat="1" applyFont="1" applyFill="1" applyAlignment="1">
      <alignment wrapText="1"/>
    </xf>
    <xf numFmtId="0" fontId="9" fillId="36" borderId="34" xfId="74" applyNumberFormat="1" applyFont="1" applyFill="1" applyAlignment="1">
      <alignment horizontal="right" wrapText="1"/>
    </xf>
    <xf numFmtId="0" fontId="8" fillId="36" borderId="34" xfId="82" applyNumberFormat="1" applyFont="1" applyFill="1" applyAlignment="1">
      <alignment wrapText="1"/>
    </xf>
    <xf numFmtId="0" fontId="8" fillId="36" borderId="34" xfId="79" applyNumberFormat="1" applyFont="1" applyFill="1" applyBorder="1" applyAlignment="1">
      <alignment wrapText="1"/>
    </xf>
    <xf numFmtId="0" fontId="27" fillId="36" borderId="1" xfId="78" applyNumberFormat="1" applyFont="1" applyFill="1" applyAlignment="1">
      <alignment horizontal="left"/>
    </xf>
    <xf numFmtId="0" fontId="27" fillId="36" borderId="1" xfId="78" applyNumberFormat="1" applyFont="1" applyFill="1" applyAlignment="1">
      <alignment horizontal="right"/>
    </xf>
    <xf numFmtId="3" fontId="9" fillId="36" borderId="34" xfId="79" applyNumberFormat="1" applyFont="1" applyFill="1" applyBorder="1" applyAlignment="1">
      <alignment horizontal="right"/>
    </xf>
    <xf numFmtId="0" fontId="0" fillId="36" borderId="34" xfId="79" applyNumberFormat="1" applyFont="1" applyFill="1" applyBorder="1" applyAlignment="1"/>
    <xf numFmtId="0" fontId="0" fillId="36" borderId="34" xfId="74" applyNumberFormat="1" applyFont="1" applyFill="1" applyAlignment="1"/>
    <xf numFmtId="1" fontId="9" fillId="36" borderId="34" xfId="74" applyNumberFormat="1" applyFont="1" applyFill="1" applyAlignment="1">
      <alignment horizontal="right" wrapText="1"/>
    </xf>
    <xf numFmtId="0" fontId="9" fillId="0" borderId="34" xfId="74" applyNumberFormat="1" applyFont="1" applyFill="1" applyAlignment="1">
      <alignment horizontal="right"/>
    </xf>
    <xf numFmtId="0" fontId="9" fillId="0" borderId="1" xfId="78" applyNumberFormat="1" applyFont="1" applyFill="1" applyAlignment="1">
      <alignment horizontal="right"/>
    </xf>
    <xf numFmtId="0" fontId="9" fillId="0" borderId="34" xfId="82" applyNumberFormat="1" applyFont="1" applyFill="1" applyAlignment="1">
      <alignment horizontal="right"/>
    </xf>
    <xf numFmtId="0" fontId="9" fillId="36" borderId="34" xfId="82" applyNumberFormat="1" applyFont="1" applyFill="1" applyAlignment="1">
      <alignment horizontal="right"/>
    </xf>
    <xf numFmtId="0" fontId="9" fillId="36" borderId="34" xfId="79" applyNumberFormat="1" applyFont="1" applyFill="1" applyBorder="1" applyAlignment="1">
      <alignment horizontal="left"/>
    </xf>
    <xf numFmtId="0" fontId="9" fillId="0" borderId="34" xfId="79" applyNumberFormat="1" applyFont="1" applyFill="1" applyBorder="1" applyAlignment="1">
      <alignment horizontal="right"/>
    </xf>
    <xf numFmtId="164" fontId="9" fillId="36" borderId="34" xfId="82" applyNumberFormat="1" applyFont="1" applyFill="1" applyAlignment="1">
      <alignment horizontal="right"/>
    </xf>
    <xf numFmtId="164" fontId="8" fillId="36" borderId="34" xfId="82" applyNumberFormat="1" applyFont="1" applyFill="1" applyAlignment="1">
      <alignment horizontal="right"/>
    </xf>
    <xf numFmtId="164" fontId="9" fillId="36" borderId="1" xfId="78" applyNumberFormat="1" applyFont="1" applyFill="1" applyAlignment="1">
      <alignment horizontal="right"/>
    </xf>
    <xf numFmtId="164" fontId="9" fillId="36" borderId="34" xfId="79" applyNumberFormat="1" applyFont="1" applyFill="1" applyBorder="1" applyAlignment="1">
      <alignment horizontal="right"/>
    </xf>
    <xf numFmtId="164" fontId="8" fillId="36" borderId="34" xfId="79" applyNumberFormat="1" applyFont="1" applyFill="1" applyBorder="1" applyAlignment="1">
      <alignment horizontal="right"/>
    </xf>
    <xf numFmtId="167" fontId="8" fillId="36" borderId="1" xfId="78" applyNumberFormat="1" applyFont="1" applyFill="1" applyAlignment="1" applyProtection="1">
      <alignment horizontal="right"/>
    </xf>
    <xf numFmtId="167" fontId="8" fillId="36" borderId="1" xfId="78" applyNumberFormat="1" applyFont="1" applyFill="1" applyAlignment="1">
      <alignment horizontal="right"/>
    </xf>
    <xf numFmtId="0" fontId="8" fillId="36" borderId="34" xfId="74" applyNumberFormat="1" applyFont="1" applyFill="1" applyAlignment="1">
      <alignment horizontal="left" wrapText="1"/>
    </xf>
    <xf numFmtId="165" fontId="8" fillId="36" borderId="1" xfId="78" applyNumberFormat="1" applyFont="1" applyFill="1" applyAlignment="1">
      <alignment horizontal="right"/>
    </xf>
    <xf numFmtId="1" fontId="8" fillId="36" borderId="1" xfId="78" applyNumberFormat="1" applyFont="1" applyFill="1" applyAlignment="1">
      <alignment horizontal="left"/>
    </xf>
    <xf numFmtId="0" fontId="8" fillId="36" borderId="34" xfId="74" applyNumberFormat="1" applyFont="1" applyFill="1" applyAlignment="1">
      <alignment horizontal="right" wrapText="1"/>
    </xf>
    <xf numFmtId="0" fontId="0" fillId="36" borderId="1" xfId="78" applyNumberFormat="1" applyFont="1" applyFill="1" applyAlignment="1">
      <alignment horizontal="left" wrapText="1"/>
    </xf>
    <xf numFmtId="0" fontId="8" fillId="36" borderId="1" xfId="78" applyNumberFormat="1" applyFont="1" applyFill="1" applyAlignment="1">
      <alignment horizontal="left"/>
    </xf>
    <xf numFmtId="0" fontId="9" fillId="36" borderId="0" xfId="77" applyNumberFormat="1" applyFont="1" applyFill="1" applyBorder="1" applyAlignment="1">
      <alignment horizontal="right" wrapText="1"/>
    </xf>
    <xf numFmtId="0" fontId="9" fillId="36" borderId="34" xfId="74" applyNumberFormat="1" applyFont="1" applyFill="1" applyAlignment="1">
      <alignment horizontal="left"/>
    </xf>
    <xf numFmtId="49" fontId="54" fillId="36" borderId="34" xfId="74" applyNumberFormat="1" applyFont="1" applyFill="1" applyAlignment="1">
      <alignment horizontal="right" wrapText="1"/>
    </xf>
    <xf numFmtId="0" fontId="55" fillId="36" borderId="34" xfId="74" applyNumberFormat="1" applyFont="1" applyFill="1" applyAlignment="1">
      <alignment horizontal="right" wrapText="1"/>
    </xf>
    <xf numFmtId="0" fontId="8" fillId="36" borderId="0" xfId="72" applyNumberFormat="1" applyFont="1" applyFill="1" applyBorder="1" applyAlignment="1">
      <alignment horizontal="left"/>
    </xf>
    <xf numFmtId="0" fontId="8" fillId="36" borderId="0" xfId="77" applyNumberFormat="1" applyFont="1" applyFill="1" applyAlignment="1">
      <alignment horizontal="left"/>
    </xf>
    <xf numFmtId="3" fontId="9" fillId="0" borderId="34" xfId="79" applyNumberFormat="1" applyFont="1" applyFill="1" applyBorder="1" applyAlignment="1">
      <alignment horizontal="right"/>
    </xf>
    <xf numFmtId="3" fontId="9" fillId="0" borderId="34" xfId="82" applyNumberFormat="1" applyFont="1" applyFill="1" applyAlignment="1">
      <alignment horizontal="right"/>
    </xf>
    <xf numFmtId="0" fontId="50" fillId="36" borderId="0" xfId="72" applyNumberFormat="1" applyFont="1" applyFill="1" applyAlignment="1">
      <alignment horizontal="left"/>
    </xf>
    <xf numFmtId="49" fontId="38" fillId="36" borderId="0" xfId="69" applyNumberFormat="1" applyFont="1" applyFill="1" applyBorder="1" applyAlignment="1">
      <alignment horizontal="left"/>
    </xf>
    <xf numFmtId="1" fontId="9" fillId="38" borderId="2" xfId="74" applyNumberFormat="1" applyFont="1" applyFill="1" applyBorder="1" applyAlignment="1">
      <alignment horizontal="right"/>
    </xf>
    <xf numFmtId="3" fontId="8" fillId="38" borderId="27" xfId="78" applyNumberFormat="1" applyFont="1" applyFill="1" applyBorder="1" applyAlignment="1">
      <alignment horizontal="right"/>
    </xf>
    <xf numFmtId="164" fontId="8" fillId="38" borderId="1" xfId="78" applyNumberFormat="1" applyFont="1" applyFill="1" applyAlignment="1">
      <alignment horizontal="right"/>
    </xf>
    <xf numFmtId="3" fontId="8" fillId="38" borderId="32" xfId="78" applyNumberFormat="1" applyFont="1" applyFill="1" applyBorder="1" applyAlignment="1">
      <alignment horizontal="right"/>
    </xf>
    <xf numFmtId="1" fontId="9" fillId="38" borderId="27" xfId="78" applyNumberFormat="1" applyFont="1" applyFill="1" applyBorder="1" applyAlignment="1">
      <alignment horizontal="right"/>
    </xf>
    <xf numFmtId="1" fontId="9" fillId="38" borderId="34" xfId="74" quotePrefix="1" applyNumberFormat="1" applyFont="1" applyFill="1" applyAlignment="1">
      <alignment horizontal="right"/>
    </xf>
    <xf numFmtId="3" fontId="9" fillId="38" borderId="27" xfId="78" applyNumberFormat="1" applyFont="1" applyFill="1" applyBorder="1" applyAlignment="1">
      <alignment horizontal="right"/>
    </xf>
    <xf numFmtId="3" fontId="9" fillId="38" borderId="0" xfId="78" applyNumberFormat="1" applyFont="1" applyFill="1" applyBorder="1" applyAlignment="1">
      <alignment horizontal="right"/>
    </xf>
    <xf numFmtId="3" fontId="9" fillId="38" borderId="16" xfId="79" applyNumberFormat="1" applyFont="1" applyFill="1" applyBorder="1" applyAlignment="1">
      <alignment horizontal="right"/>
    </xf>
    <xf numFmtId="3" fontId="9" fillId="38" borderId="1" xfId="78" applyNumberFormat="1" applyFont="1" applyFill="1" applyBorder="1" applyAlignment="1">
      <alignment horizontal="right"/>
    </xf>
    <xf numFmtId="3" fontId="9" fillId="38" borderId="34" xfId="79" applyNumberFormat="1" applyFont="1" applyFill="1" applyBorder="1" applyAlignment="1">
      <alignment horizontal="right"/>
    </xf>
    <xf numFmtId="3" fontId="9" fillId="38" borderId="34" xfId="82" applyNumberFormat="1" applyFont="1" applyFill="1" applyAlignment="1">
      <alignment horizontal="right"/>
    </xf>
    <xf numFmtId="0" fontId="8" fillId="38" borderId="27" xfId="78" applyNumberFormat="1" applyFont="1" applyFill="1" applyBorder="1" applyAlignment="1">
      <alignment horizontal="right"/>
    </xf>
    <xf numFmtId="1" fontId="9" fillId="38" borderId="2" xfId="74" quotePrefix="1" applyNumberFormat="1" applyFont="1" applyFill="1" applyBorder="1" applyAlignment="1">
      <alignment horizontal="right"/>
    </xf>
    <xf numFmtId="0" fontId="9" fillId="38" borderId="1" xfId="78" applyNumberFormat="1" applyFont="1" applyFill="1" applyAlignment="1">
      <alignment horizontal="left"/>
    </xf>
    <xf numFmtId="3" fontId="9" fillId="38" borderId="1" xfId="78" applyNumberFormat="1" applyFont="1" applyFill="1" applyAlignment="1">
      <alignment horizontal="right"/>
    </xf>
    <xf numFmtId="3" fontId="9" fillId="38" borderId="2" xfId="79" applyNumberFormat="1" applyFont="1" applyFill="1" applyBorder="1" applyAlignment="1">
      <alignment horizontal="right"/>
    </xf>
    <xf numFmtId="3" fontId="9" fillId="38" borderId="29" xfId="78" applyNumberFormat="1" applyFont="1" applyFill="1" applyBorder="1" applyAlignment="1">
      <alignment horizontal="right"/>
    </xf>
    <xf numFmtId="0" fontId="9" fillId="38" borderId="1" xfId="78" applyNumberFormat="1" applyFont="1" applyFill="1" applyBorder="1" applyAlignment="1">
      <alignment horizontal="left"/>
    </xf>
    <xf numFmtId="0" fontId="9" fillId="38" borderId="27" xfId="78" applyNumberFormat="1" applyFont="1" applyFill="1" applyBorder="1" applyAlignment="1">
      <alignment horizontal="left"/>
    </xf>
    <xf numFmtId="3" fontId="9" fillId="38" borderId="32" xfId="78" applyNumberFormat="1" applyFont="1" applyFill="1" applyBorder="1" applyAlignment="1">
      <alignment horizontal="right"/>
    </xf>
    <xf numFmtId="49" fontId="9" fillId="38" borderId="2" xfId="74" applyNumberFormat="1" applyFont="1" applyFill="1" applyBorder="1" applyAlignment="1">
      <alignment horizontal="right" wrapText="1"/>
    </xf>
    <xf numFmtId="0" fontId="9" fillId="38" borderId="26" xfId="78" applyNumberFormat="1" applyFont="1" applyFill="1" applyBorder="1" applyAlignment="1">
      <alignment horizontal="right"/>
    </xf>
    <xf numFmtId="3" fontId="9" fillId="38" borderId="26" xfId="78" applyNumberFormat="1" applyFont="1" applyFill="1" applyBorder="1" applyAlignment="1">
      <alignment horizontal="right"/>
    </xf>
    <xf numFmtId="0" fontId="9" fillId="38" borderId="1" xfId="78" applyNumberFormat="1" applyFont="1" applyFill="1" applyAlignment="1">
      <alignment horizontal="right"/>
    </xf>
    <xf numFmtId="3" fontId="9" fillId="38" borderId="29" xfId="78" applyNumberFormat="1" applyFont="1" applyFill="1" applyBorder="1" applyAlignment="1">
      <alignment horizontal="right" wrapText="1"/>
    </xf>
    <xf numFmtId="3" fontId="9" fillId="38" borderId="27" xfId="78" applyNumberFormat="1" applyFont="1" applyFill="1" applyBorder="1" applyAlignment="1">
      <alignment horizontal="right" wrapText="1"/>
    </xf>
    <xf numFmtId="3" fontId="9" fillId="38" borderId="1" xfId="78" applyNumberFormat="1" applyFont="1" applyFill="1" applyBorder="1" applyAlignment="1">
      <alignment horizontal="right" wrapText="1"/>
    </xf>
    <xf numFmtId="49" fontId="54" fillId="38" borderId="34" xfId="74" applyNumberFormat="1" applyFont="1" applyFill="1" applyAlignment="1">
      <alignment horizontal="right" wrapText="1"/>
    </xf>
    <xf numFmtId="0" fontId="55" fillId="38" borderId="34" xfId="74" applyNumberFormat="1" applyFont="1" applyFill="1" applyAlignment="1">
      <alignment horizontal="right" wrapText="1"/>
    </xf>
    <xf numFmtId="3" fontId="9" fillId="38" borderId="31" xfId="78" applyNumberFormat="1" applyFont="1" applyFill="1" applyBorder="1" applyAlignment="1">
      <alignment horizontal="right"/>
    </xf>
    <xf numFmtId="0" fontId="43" fillId="38" borderId="0" xfId="65" applyNumberFormat="1" applyFont="1" applyFill="1" applyBorder="1" applyAlignment="1">
      <alignment horizontal="right"/>
    </xf>
    <xf numFmtId="1" fontId="9" fillId="38" borderId="0" xfId="77" applyNumberFormat="1" applyFont="1" applyFill="1" applyBorder="1" applyAlignment="1">
      <alignment horizontal="right"/>
    </xf>
    <xf numFmtId="0" fontId="9" fillId="38" borderId="30" xfId="74" applyNumberFormat="1" applyFont="1" applyFill="1" applyBorder="1" applyAlignment="1">
      <alignment horizontal="right" wrapText="1"/>
    </xf>
    <xf numFmtId="3" fontId="9" fillId="38" borderId="30" xfId="79" applyNumberFormat="1" applyFont="1" applyFill="1" applyBorder="1" applyAlignment="1">
      <alignment horizontal="right"/>
    </xf>
    <xf numFmtId="1" fontId="9" fillId="38" borderId="30" xfId="74" applyNumberFormat="1" applyFont="1" applyFill="1" applyBorder="1" applyAlignment="1">
      <alignment horizontal="right"/>
    </xf>
    <xf numFmtId="3" fontId="58" fillId="38" borderId="31" xfId="78" applyNumberFormat="1" applyFont="1" applyFill="1" applyBorder="1" applyAlignment="1">
      <alignment horizontal="right"/>
    </xf>
    <xf numFmtId="3" fontId="58" fillId="38" borderId="27" xfId="78" applyNumberFormat="1" applyFont="1" applyFill="1" applyBorder="1" applyAlignment="1">
      <alignment horizontal="right"/>
    </xf>
    <xf numFmtId="3" fontId="58" fillId="38" borderId="34" xfId="82" applyNumberFormat="1" applyFont="1" applyFill="1" applyAlignment="1">
      <alignment horizontal="right"/>
    </xf>
    <xf numFmtId="0" fontId="9" fillId="38" borderId="1" xfId="78" applyNumberFormat="1" applyFont="1" applyFill="1" applyBorder="1" applyAlignment="1">
      <alignment horizontal="right"/>
    </xf>
    <xf numFmtId="1" fontId="9" fillId="38" borderId="30" xfId="74" quotePrefix="1" applyNumberFormat="1" applyFont="1" applyFill="1" applyBorder="1" applyAlignment="1">
      <alignment horizontal="right"/>
    </xf>
    <xf numFmtId="3" fontId="9" fillId="38" borderId="30" xfId="79" quotePrefix="1" applyNumberFormat="1" applyFont="1" applyFill="1" applyBorder="1" applyAlignment="1">
      <alignment horizontal="right"/>
    </xf>
    <xf numFmtId="3" fontId="4" fillId="38" borderId="1" xfId="78" applyNumberFormat="1" applyFont="1" applyFill="1" applyBorder="1" applyAlignment="1">
      <alignment horizontal="right"/>
    </xf>
    <xf numFmtId="3" fontId="4" fillId="38" borderId="30" xfId="79" applyNumberFormat="1" applyFont="1" applyFill="1" applyBorder="1" applyAlignment="1">
      <alignment horizontal="right"/>
    </xf>
    <xf numFmtId="3" fontId="8" fillId="38" borderId="1" xfId="78" applyNumberFormat="1" applyFont="1" applyFill="1" applyBorder="1" applyAlignment="1"/>
    <xf numFmtId="0" fontId="8" fillId="38" borderId="1" xfId="78" applyFont="1" applyFill="1" applyBorder="1" applyAlignment="1">
      <alignment horizontal="right"/>
    </xf>
    <xf numFmtId="165" fontId="9" fillId="38" borderId="1" xfId="78" applyNumberFormat="1" applyFont="1" applyFill="1" applyBorder="1" applyAlignment="1">
      <alignment horizontal="right"/>
    </xf>
    <xf numFmtId="1" fontId="9" fillId="38" borderId="34" xfId="74" applyNumberFormat="1" applyFont="1" applyFill="1" applyAlignment="1">
      <alignment horizontal="right"/>
    </xf>
    <xf numFmtId="3" fontId="9" fillId="38" borderId="1" xfId="78" applyNumberFormat="1" applyFont="1" applyFill="1" applyAlignment="1">
      <alignment horizontal="right" wrapText="1"/>
    </xf>
    <xf numFmtId="3" fontId="9" fillId="38" borderId="34" xfId="79" applyNumberFormat="1" applyFont="1" applyFill="1" applyBorder="1" applyAlignment="1">
      <alignment horizontal="right" wrapText="1"/>
    </xf>
    <xf numFmtId="49" fontId="54" fillId="38" borderId="30" xfId="74" applyNumberFormat="1" applyFont="1" applyFill="1" applyBorder="1" applyAlignment="1">
      <alignment horizontal="right" wrapText="1"/>
    </xf>
    <xf numFmtId="0" fontId="9" fillId="38" borderId="34" xfId="79" applyNumberFormat="1" applyFont="1" applyFill="1" applyBorder="1" applyAlignment="1">
      <alignment horizontal="right"/>
    </xf>
    <xf numFmtId="49" fontId="9" fillId="38" borderId="30" xfId="74" applyNumberFormat="1" applyFont="1" applyFill="1" applyBorder="1" applyAlignment="1">
      <alignment horizontal="right" wrapText="1"/>
    </xf>
    <xf numFmtId="0" fontId="9" fillId="38" borderId="1" xfId="78" applyNumberFormat="1" applyFont="1" applyFill="1" applyAlignment="1">
      <alignment horizontal="right" wrapText="1"/>
    </xf>
    <xf numFmtId="0" fontId="8" fillId="38" borderId="1" xfId="78" applyNumberFormat="1" applyFont="1" applyFill="1" applyAlignment="1">
      <alignment horizontal="right"/>
    </xf>
    <xf numFmtId="3" fontId="9" fillId="38" borderId="1" xfId="78" applyNumberFormat="1" applyFont="1" applyFill="1" applyAlignment="1"/>
    <xf numFmtId="3" fontId="9" fillId="38" borderId="34" xfId="82" applyNumberFormat="1" applyFont="1" applyFill="1" applyAlignment="1"/>
    <xf numFmtId="0" fontId="9" fillId="38" borderId="0" xfId="77" applyNumberFormat="1" applyFont="1" applyFill="1" applyBorder="1" applyAlignment="1">
      <alignment horizontal="right" wrapText="1"/>
    </xf>
    <xf numFmtId="49" fontId="9" fillId="38" borderId="34" xfId="74" applyNumberFormat="1" applyFont="1" applyFill="1" applyAlignment="1">
      <alignment horizontal="right" wrapText="1"/>
    </xf>
    <xf numFmtId="3" fontId="12" fillId="38" borderId="1" xfId="78" applyNumberFormat="1" applyFont="1" applyFill="1" applyAlignment="1">
      <alignment horizontal="right"/>
    </xf>
    <xf numFmtId="2" fontId="9" fillId="38" borderId="1" xfId="78" applyNumberFormat="1" applyFont="1" applyFill="1" applyAlignment="1">
      <alignment horizontal="right"/>
    </xf>
    <xf numFmtId="0" fontId="9" fillId="38" borderId="34" xfId="74" applyNumberFormat="1" applyFont="1" applyFill="1" applyAlignment="1">
      <alignment horizontal="right" wrapText="1"/>
    </xf>
    <xf numFmtId="49" fontId="9" fillId="38" borderId="34" xfId="74" applyNumberFormat="1" applyFont="1" applyFill="1" applyBorder="1" applyAlignment="1">
      <alignment horizontal="right" wrapText="1"/>
    </xf>
    <xf numFmtId="0" fontId="27" fillId="38" borderId="1" xfId="78" applyNumberFormat="1" applyFont="1" applyFill="1" applyAlignment="1">
      <alignment horizontal="right"/>
    </xf>
    <xf numFmtId="49" fontId="9" fillId="38" borderId="0" xfId="74" applyNumberFormat="1" applyFont="1" applyFill="1" applyBorder="1" applyAlignment="1">
      <alignment horizontal="right"/>
    </xf>
    <xf numFmtId="0" fontId="9" fillId="38" borderId="0" xfId="74" applyNumberFormat="1" applyFont="1" applyFill="1" applyBorder="1" applyAlignment="1">
      <alignment horizontal="right"/>
    </xf>
    <xf numFmtId="49" fontId="9" fillId="38" borderId="34" xfId="74" applyNumberFormat="1" applyFont="1" applyFill="1" applyBorder="1" applyAlignment="1">
      <alignment horizontal="right"/>
    </xf>
    <xf numFmtId="1" fontId="9" fillId="38" borderId="34" xfId="74" applyNumberFormat="1" applyFont="1" applyFill="1" applyBorder="1" applyAlignment="1">
      <alignment horizontal="right"/>
    </xf>
    <xf numFmtId="1" fontId="9" fillId="38" borderId="34" xfId="74" applyNumberFormat="1" applyFont="1" applyFill="1" applyBorder="1" applyAlignment="1">
      <alignment horizontal="right" wrapText="1"/>
    </xf>
    <xf numFmtId="0" fontId="0" fillId="38" borderId="1" xfId="78" applyNumberFormat="1" applyFont="1" applyFill="1" applyAlignment="1"/>
    <xf numFmtId="0" fontId="0" fillId="38" borderId="34" xfId="79" applyNumberFormat="1" applyFont="1" applyFill="1" applyBorder="1" applyAlignment="1"/>
    <xf numFmtId="0" fontId="0" fillId="38" borderId="34" xfId="82" applyNumberFormat="1" applyFont="1" applyFill="1" applyAlignment="1"/>
    <xf numFmtId="1" fontId="9" fillId="38" borderId="34" xfId="74" applyNumberFormat="1" applyFont="1" applyFill="1" applyAlignment="1">
      <alignment horizontal="right" wrapText="1"/>
    </xf>
    <xf numFmtId="49" fontId="9" fillId="38" borderId="0" xfId="77" applyNumberFormat="1" applyFont="1" applyFill="1" applyBorder="1" applyAlignment="1">
      <alignment horizontal="right"/>
    </xf>
    <xf numFmtId="0" fontId="9" fillId="38" borderId="0" xfId="77" applyNumberFormat="1" applyFont="1" applyFill="1" applyBorder="1" applyAlignment="1">
      <alignment horizontal="right"/>
    </xf>
    <xf numFmtId="164" fontId="9" fillId="38" borderId="1" xfId="78" applyNumberFormat="1" applyFont="1" applyFill="1" applyAlignment="1">
      <alignment horizontal="right"/>
    </xf>
    <xf numFmtId="164" fontId="9" fillId="38" borderId="34" xfId="79" applyNumberFormat="1" applyFont="1" applyFill="1" applyBorder="1" applyAlignment="1">
      <alignment horizontal="right"/>
    </xf>
    <xf numFmtId="164" fontId="8" fillId="38" borderId="34" xfId="79" applyNumberFormat="1" applyFont="1" applyFill="1" applyBorder="1" applyAlignment="1">
      <alignment horizontal="right"/>
    </xf>
    <xf numFmtId="164" fontId="9" fillId="38" borderId="34" xfId="82" applyNumberFormat="1" applyFont="1" applyFill="1" applyAlignment="1">
      <alignment horizontal="right"/>
    </xf>
    <xf numFmtId="164" fontId="8" fillId="38" borderId="34" xfId="82" applyNumberFormat="1" applyFont="1" applyFill="1" applyAlignment="1">
      <alignment horizontal="right"/>
    </xf>
    <xf numFmtId="167" fontId="9" fillId="38" borderId="1" xfId="78" applyNumberFormat="1" applyFont="1" applyFill="1" applyAlignment="1">
      <alignment horizontal="right"/>
    </xf>
    <xf numFmtId="0" fontId="0" fillId="38" borderId="0" xfId="77" applyNumberFormat="1" applyFont="1" applyFill="1" applyAlignment="1"/>
    <xf numFmtId="49" fontId="8" fillId="38" borderId="1" xfId="78" applyNumberFormat="1" applyFont="1" applyFill="1" applyAlignment="1">
      <alignment horizontal="left" wrapText="1"/>
    </xf>
    <xf numFmtId="165" fontId="9" fillId="38" borderId="1" xfId="78" applyNumberFormat="1" applyFont="1" applyFill="1" applyAlignment="1">
      <alignment horizontal="right"/>
    </xf>
    <xf numFmtId="49" fontId="8" fillId="36" borderId="0" xfId="0" applyNumberFormat="1" applyFont="1" applyFill="1" applyAlignment="1">
      <alignment horizontal="left" vertical="top"/>
    </xf>
    <xf numFmtId="49" fontId="8" fillId="36" borderId="0" xfId="0" applyNumberFormat="1" applyFont="1" applyFill="1" applyAlignment="1">
      <alignment horizontal="right" vertical="top"/>
    </xf>
    <xf numFmtId="49" fontId="8"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164" fontId="9" fillId="38" borderId="27" xfId="78" applyNumberFormat="1" applyFont="1" applyFill="1" applyBorder="1" applyAlignment="1">
      <alignment horizontal="right"/>
    </xf>
    <xf numFmtId="0" fontId="8" fillId="38" borderId="1" xfId="78" applyNumberFormat="1" applyFont="1" applyFill="1" applyAlignment="1"/>
    <xf numFmtId="49" fontId="9" fillId="36" borderId="1" xfId="78" applyNumberFormat="1" applyFont="1" applyFill="1" applyAlignment="1">
      <alignment horizontal="left"/>
    </xf>
    <xf numFmtId="0" fontId="0" fillId="36" borderId="0" xfId="85" applyNumberFormat="1" applyFont="1" applyFill="1"/>
    <xf numFmtId="0" fontId="38" fillId="36" borderId="0" xfId="85" applyNumberFormat="1" applyFont="1" applyFill="1" applyAlignment="1">
      <alignment horizontal="left"/>
    </xf>
    <xf numFmtId="0" fontId="8" fillId="36" borderId="0" xfId="85" applyNumberFormat="1" applyFont="1" applyFill="1" applyAlignment="1">
      <alignment horizontal="left"/>
    </xf>
    <xf numFmtId="0" fontId="37" fillId="36" borderId="0" xfId="72" applyNumberFormat="1" applyFont="1" applyFill="1" applyAlignment="1">
      <alignment horizontal="left"/>
    </xf>
    <xf numFmtId="49" fontId="9" fillId="36" borderId="0" xfId="72" applyNumberFormat="1" applyFont="1" applyFill="1" applyBorder="1" applyAlignment="1">
      <alignment horizontal="left"/>
    </xf>
    <xf numFmtId="49" fontId="8" fillId="36" borderId="0" xfId="72" applyNumberFormat="1" applyFont="1" applyFill="1" applyAlignment="1">
      <alignment horizontal="left"/>
    </xf>
    <xf numFmtId="0" fontId="8" fillId="36" borderId="27" xfId="78" applyNumberFormat="1" applyFont="1" applyFill="1" applyBorder="1" applyAlignment="1">
      <alignment horizontal="left" wrapText="1"/>
    </xf>
    <xf numFmtId="0" fontId="9" fillId="36" borderId="1" xfId="78" applyNumberFormat="1" applyFont="1" applyFill="1" applyAlignment="1">
      <alignment horizontal="left"/>
    </xf>
    <xf numFmtId="49" fontId="9" fillId="36" borderId="1" xfId="78" applyNumberFormat="1" applyFont="1" applyFill="1" applyAlignment="1">
      <alignment horizontal="left"/>
    </xf>
    <xf numFmtId="49" fontId="9" fillId="36" borderId="1" xfId="78" applyNumberFormat="1" applyFont="1" applyFill="1" applyAlignment="1">
      <alignment horizontal="left" wrapText="1"/>
    </xf>
    <xf numFmtId="0" fontId="9" fillId="36" borderId="1" xfId="78" applyNumberFormat="1" applyFont="1" applyFill="1" applyAlignment="1">
      <alignment horizontal="left" wrapText="1"/>
    </xf>
    <xf numFmtId="0" fontId="9" fillId="36" borderId="0" xfId="72" applyNumberFormat="1" applyFont="1" applyFill="1" applyAlignment="1">
      <alignment horizontal="left" wrapText="1"/>
    </xf>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9" fillId="38" borderId="1" xfId="78" applyNumberFormat="1" applyFont="1" applyFill="1" applyBorder="1" applyAlignment="1">
      <alignment horizontal="right"/>
    </xf>
    <xf numFmtId="4" fontId="9" fillId="38" borderId="27" xfId="78" applyNumberFormat="1" applyFont="1" applyFill="1" applyBorder="1" applyAlignment="1">
      <alignment horizontal="right"/>
    </xf>
    <xf numFmtId="4" fontId="9" fillId="38" borderId="1" xfId="78" applyNumberFormat="1" applyFont="1" applyFill="1" applyBorder="1" applyAlignment="1">
      <alignment horizontal="right"/>
    </xf>
    <xf numFmtId="4" fontId="8" fillId="36" borderId="1" xfId="78" applyNumberFormat="1" applyFont="1" applyFill="1" applyBorder="1" applyAlignment="1">
      <alignment horizontal="right"/>
    </xf>
    <xf numFmtId="1" fontId="8" fillId="36" borderId="0" xfId="0" applyNumberFormat="1" applyFont="1" applyFill="1" applyAlignment="1">
      <alignment horizontal="left"/>
    </xf>
    <xf numFmtId="0" fontId="8" fillId="36" borderId="1" xfId="78" applyNumberFormat="1" applyFont="1" applyFill="1" applyAlignment="1">
      <alignment horizontal="left"/>
    </xf>
    <xf numFmtId="49" fontId="0" fillId="36" borderId="0" xfId="68" applyNumberFormat="1" applyFont="1" applyFill="1" applyBorder="1" applyAlignment="1">
      <alignment vertical="top"/>
    </xf>
    <xf numFmtId="1" fontId="9" fillId="36" borderId="34" xfId="74" applyNumberFormat="1" applyFont="1" applyFill="1" applyAlignment="1">
      <alignment horizontal="left"/>
    </xf>
    <xf numFmtId="1" fontId="8" fillId="36" borderId="26" xfId="0" applyNumberFormat="1" applyFont="1" applyFill="1" applyBorder="1" applyAlignment="1">
      <alignment horizontal="left"/>
    </xf>
    <xf numFmtId="1" fontId="8" fillId="36" borderId="0" xfId="0" applyNumberFormat="1" applyFont="1" applyFill="1" applyBorder="1" applyAlignment="1">
      <alignment horizontal="left"/>
    </xf>
    <xf numFmtId="49" fontId="9" fillId="36" borderId="34" xfId="74" applyNumberFormat="1" applyFont="1" applyFill="1" applyAlignment="1">
      <alignment wrapText="1"/>
    </xf>
    <xf numFmtId="49" fontId="8" fillId="36" borderId="1" xfId="78" applyNumberFormat="1" applyFont="1" applyFill="1" applyAlignment="1"/>
    <xf numFmtId="3" fontId="75" fillId="36" borderId="1" xfId="78" applyNumberFormat="1" applyFont="1" applyFill="1" applyAlignment="1">
      <alignment horizontal="right"/>
    </xf>
    <xf numFmtId="0" fontId="75" fillId="36" borderId="1" xfId="78" applyNumberFormat="1" applyFont="1" applyFill="1" applyAlignment="1">
      <alignment horizontal="right"/>
    </xf>
    <xf numFmtId="3" fontId="75" fillId="36" borderId="1" xfId="78" applyNumberFormat="1" applyFont="1" applyFill="1" applyBorder="1" applyAlignment="1">
      <alignment horizontal="right"/>
    </xf>
    <xf numFmtId="3" fontId="9" fillId="36" borderId="32" xfId="78" applyNumberFormat="1" applyFont="1" applyFill="1" applyBorder="1" applyAlignment="1">
      <alignment horizontal="right" wrapText="1"/>
    </xf>
    <xf numFmtId="3" fontId="8" fillId="36" borderId="32" xfId="78" applyNumberFormat="1" applyFont="1" applyFill="1" applyBorder="1" applyAlignment="1">
      <alignment horizontal="right" wrapText="1"/>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34" fillId="36" borderId="0" xfId="67" applyNumberFormat="1" applyFont="1" applyFill="1" applyBorder="1" applyAlignment="1">
      <alignment horizontal="right"/>
    </xf>
    <xf numFmtId="3" fontId="11" fillId="36" borderId="1" xfId="78" applyNumberFormat="1" applyFont="1" applyFill="1" applyAlignment="1" applyProtection="1">
      <alignment horizontal="right"/>
    </xf>
    <xf numFmtId="0" fontId="4" fillId="36" borderId="1" xfId="78" applyFont="1" applyFill="1" applyAlignment="1"/>
    <xf numFmtId="0" fontId="11" fillId="36" borderId="34" xfId="79" applyFont="1" applyFill="1" applyBorder="1" applyAlignment="1" applyProtection="1">
      <alignment horizontal="right"/>
    </xf>
    <xf numFmtId="0" fontId="11" fillId="36" borderId="34" xfId="79" applyNumberFormat="1" applyFont="1" applyFill="1" applyBorder="1" applyAlignment="1" applyProtection="1">
      <alignment horizontal="right"/>
    </xf>
    <xf numFmtId="3" fontId="75" fillId="36" borderId="34" xfId="79" applyNumberFormat="1" applyFont="1" applyFill="1" applyBorder="1" applyAlignment="1">
      <alignment horizontal="right"/>
    </xf>
    <xf numFmtId="0" fontId="11" fillId="36" borderId="1" xfId="78" applyNumberFormat="1" applyFont="1" applyFill="1" applyAlignment="1" applyProtection="1">
      <alignment horizontal="right"/>
    </xf>
    <xf numFmtId="3" fontId="56" fillId="36" borderId="1" xfId="78" applyNumberFormat="1" applyFont="1" applyFill="1" applyAlignment="1" applyProtection="1">
      <alignment horizontal="right"/>
    </xf>
    <xf numFmtId="3" fontId="9" fillId="36" borderId="1" xfId="78" applyNumberFormat="1" applyFont="1" applyFill="1" applyAlignment="1">
      <alignment horizontal="right" wrapText="1"/>
    </xf>
    <xf numFmtId="49" fontId="8" fillId="36" borderId="0" xfId="0" applyNumberFormat="1" applyFont="1" applyFill="1" applyAlignment="1">
      <alignment horizontal="left"/>
    </xf>
    <xf numFmtId="49" fontId="9" fillId="36" borderId="1" xfId="78" applyNumberFormat="1" applyFont="1" applyFill="1" applyAlignment="1">
      <alignment horizontal="left" wrapText="1"/>
    </xf>
    <xf numFmtId="49" fontId="9" fillId="36" borderId="27" xfId="78" applyNumberFormat="1" applyFont="1" applyFill="1" applyBorder="1" applyAlignment="1"/>
    <xf numFmtId="49" fontId="9" fillId="38" borderId="1" xfId="78" applyNumberFormat="1" applyFont="1" applyFill="1" applyAlignment="1">
      <alignment horizontal="right"/>
    </xf>
    <xf numFmtId="0" fontId="8" fillId="0" borderId="34" xfId="79" applyNumberFormat="1" applyFont="1" applyFill="1" applyBorder="1" applyAlignment="1">
      <alignment horizontal="left"/>
    </xf>
    <xf numFmtId="0" fontId="8" fillId="36" borderId="1" xfId="78" applyNumberFormat="1" applyFont="1" applyFill="1" applyAlignment="1">
      <alignment horizontal="left"/>
    </xf>
    <xf numFmtId="49" fontId="9" fillId="36" borderId="0" xfId="4" applyNumberFormat="1" applyFont="1" applyFill="1" applyBorder="1" applyAlignment="1">
      <alignment horizontal="left"/>
    </xf>
    <xf numFmtId="49" fontId="9" fillId="36" borderId="1" xfId="78" applyNumberFormat="1" applyFont="1" applyFill="1" applyAlignment="1">
      <alignment horizontal="left" wrapText="1"/>
    </xf>
    <xf numFmtId="1" fontId="9" fillId="36" borderId="34" xfId="74" applyNumberFormat="1" applyFont="1" applyFill="1" applyAlignment="1">
      <alignment horizontal="left"/>
    </xf>
    <xf numFmtId="3" fontId="8" fillId="0" borderId="26" xfId="78" applyNumberFormat="1" applyFont="1" applyFill="1" applyBorder="1" applyAlignment="1">
      <alignment horizontal="right"/>
    </xf>
    <xf numFmtId="3" fontId="8" fillId="0" borderId="16" xfId="79" applyNumberFormat="1" applyFont="1" applyFill="1" applyBorder="1" applyAlignment="1">
      <alignment horizontal="right"/>
    </xf>
    <xf numFmtId="3" fontId="8" fillId="0" borderId="1" xfId="78" applyNumberFormat="1" applyFont="1" applyFill="1" applyBorder="1" applyAlignment="1">
      <alignment horizontal="right"/>
    </xf>
    <xf numFmtId="3" fontId="8" fillId="0" borderId="30" xfId="79" applyNumberFormat="1" applyFont="1" applyFill="1" applyBorder="1" applyAlignment="1">
      <alignment horizontal="right"/>
    </xf>
    <xf numFmtId="0" fontId="54" fillId="38" borderId="30" xfId="74" applyNumberFormat="1" applyFont="1" applyFill="1" applyBorder="1" applyAlignment="1">
      <alignment horizontal="right" wrapText="1"/>
    </xf>
    <xf numFmtId="0" fontId="54" fillId="36" borderId="30" xfId="74" applyNumberFormat="1" applyFont="1" applyFill="1" applyBorder="1" applyAlignment="1">
      <alignment horizontal="right" wrapText="1"/>
    </xf>
    <xf numFmtId="49" fontId="8" fillId="36" borderId="27" xfId="78" applyNumberFormat="1" applyFont="1" applyFill="1" applyBorder="1" applyAlignment="1">
      <alignment horizontal="left"/>
    </xf>
    <xf numFmtId="49" fontId="8" fillId="36" borderId="1" xfId="78" applyNumberFormat="1" applyFont="1" applyFill="1" applyBorder="1" applyAlignment="1">
      <alignment horizontal="left"/>
    </xf>
    <xf numFmtId="49" fontId="8" fillId="36" borderId="1" xfId="78" applyNumberFormat="1" applyFont="1" applyFill="1" applyAlignment="1">
      <alignment horizontal="left"/>
    </xf>
    <xf numFmtId="49" fontId="9" fillId="36" borderId="0" xfId="74" applyNumberFormat="1" applyFont="1" applyFill="1" applyBorder="1" applyAlignment="1">
      <alignment horizontal="right"/>
    </xf>
    <xf numFmtId="49" fontId="9" fillId="38"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54" fillId="0" borderId="34" xfId="74" applyNumberFormat="1" applyFont="1" applyFill="1" applyAlignment="1">
      <alignment horizontal="right" wrapText="1"/>
    </xf>
    <xf numFmtId="49" fontId="8" fillId="36" borderId="0" xfId="4" applyNumberFormat="1" applyFont="1" applyFill="1" applyAlignment="1">
      <alignment horizontal="right" wrapText="1"/>
    </xf>
    <xf numFmtId="49" fontId="8" fillId="36" borderId="0" xfId="0" applyNumberFormat="1" applyFont="1" applyFill="1" applyAlignment="1">
      <alignment horizontal="right" wrapText="1"/>
    </xf>
    <xf numFmtId="49" fontId="9" fillId="36" borderId="34" xfId="74" applyNumberFormat="1" applyFont="1" applyFill="1" applyAlignment="1">
      <alignment horizontal="right"/>
    </xf>
    <xf numFmtId="0" fontId="33" fillId="36" borderId="0" xfId="76" applyNumberFormat="1" applyFill="1"/>
    <xf numFmtId="0" fontId="8" fillId="36" borderId="26" xfId="4" applyFont="1" applyFill="1" applyBorder="1"/>
    <xf numFmtId="0" fontId="8" fillId="36" borderId="26" xfId="72" applyFont="1" applyFill="1" applyBorder="1" applyAlignment="1"/>
    <xf numFmtId="0" fontId="0" fillId="36" borderId="0" xfId="0" applyFill="1"/>
    <xf numFmtId="3" fontId="8" fillId="0" borderId="29" xfId="78" applyNumberFormat="1" applyFont="1" applyFill="1" applyBorder="1" applyAlignment="1">
      <alignment horizontal="right"/>
    </xf>
    <xf numFmtId="3" fontId="9" fillId="38" borderId="27" xfId="78" quotePrefix="1" applyNumberFormat="1" applyFont="1" applyFill="1" applyBorder="1" applyAlignment="1">
      <alignment horizontal="right"/>
    </xf>
    <xf numFmtId="3" fontId="9" fillId="38" borderId="1" xfId="78" quotePrefix="1" applyNumberFormat="1" applyFont="1" applyFill="1" applyAlignment="1">
      <alignment horizontal="right"/>
    </xf>
    <xf numFmtId="164" fontId="9" fillId="38" borderId="27" xfId="78" quotePrefix="1" applyNumberFormat="1" applyFont="1" applyFill="1" applyBorder="1" applyAlignment="1">
      <alignment horizontal="right"/>
    </xf>
    <xf numFmtId="164" fontId="8" fillId="36" borderId="27" xfId="78" quotePrefix="1" applyNumberFormat="1" applyFont="1" applyFill="1" applyBorder="1" applyAlignment="1">
      <alignment horizontal="right"/>
    </xf>
    <xf numFmtId="0" fontId="8" fillId="36" borderId="1" xfId="78" applyFont="1" applyFill="1" applyAlignment="1">
      <alignment horizontal="left"/>
    </xf>
    <xf numFmtId="0" fontId="8" fillId="36" borderId="0" xfId="4" applyNumberFormat="1" applyFont="1" applyFill="1" applyAlignment="1">
      <alignment horizontal="left" wrapText="1"/>
    </xf>
    <xf numFmtId="49" fontId="8" fillId="36" borderId="0" xfId="0" applyNumberFormat="1" applyFont="1" applyFill="1" applyBorder="1" applyAlignment="1">
      <alignment horizontal="left" wrapText="1"/>
    </xf>
    <xf numFmtId="0" fontId="0" fillId="36" borderId="0" xfId="0" applyFill="1"/>
    <xf numFmtId="49" fontId="8" fillId="36" borderId="34" xfId="79"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0" fontId="0" fillId="36" borderId="0" xfId="0" applyFill="1"/>
    <xf numFmtId="0" fontId="48" fillId="36" borderId="0" xfId="72" applyFont="1" applyFill="1" applyAlignment="1"/>
    <xf numFmtId="0" fontId="8" fillId="38"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Font="1" applyFill="1" applyAlignment="1"/>
    <xf numFmtId="49" fontId="9" fillId="36" borderId="27" xfId="78" applyNumberFormat="1" applyFont="1" applyFill="1" applyBorder="1" applyAlignment="1">
      <alignment horizontal="left"/>
    </xf>
    <xf numFmtId="49" fontId="8" fillId="36" borderId="1" xfId="78" applyNumberFormat="1" applyFont="1" applyFill="1" applyAlignment="1">
      <alignment horizontal="left"/>
    </xf>
    <xf numFmtId="0" fontId="0" fillId="36" borderId="0" xfId="67" applyFont="1" applyFill="1" applyBorder="1" applyAlignment="1"/>
    <xf numFmtId="0" fontId="0" fillId="36" borderId="0" xfId="0" applyFill="1"/>
    <xf numFmtId="49" fontId="8" fillId="36" borderId="1" xfId="78" applyNumberFormat="1" applyFont="1" applyFill="1" applyAlignment="1">
      <alignment horizontal="left" wrapText="1"/>
    </xf>
    <xf numFmtId="49" fontId="9" fillId="36" borderId="34" xfId="82" applyNumberFormat="1" applyFont="1" applyFill="1" applyAlignment="1">
      <alignment horizontal="left"/>
    </xf>
    <xf numFmtId="0" fontId="0" fillId="36" borderId="0" xfId="0" applyFill="1"/>
    <xf numFmtId="0" fontId="8" fillId="36" borderId="1" xfId="78" applyNumberFormat="1" applyFont="1" applyFill="1" applyBorder="1" applyAlignment="1">
      <alignment horizontal="left"/>
    </xf>
    <xf numFmtId="164" fontId="9" fillId="38" borderId="16" xfId="79" applyNumberFormat="1" applyFont="1" applyFill="1" applyBorder="1" applyAlignment="1">
      <alignment horizontal="right"/>
    </xf>
    <xf numFmtId="164" fontId="8" fillId="36" borderId="16" xfId="79" applyNumberFormat="1" applyFont="1" applyFill="1" applyBorder="1" applyAlignment="1">
      <alignment horizontal="right"/>
    </xf>
    <xf numFmtId="49" fontId="8" fillId="0" borderId="27" xfId="78" applyNumberFormat="1" applyFont="1" applyFill="1" applyBorder="1" applyAlignment="1">
      <alignment horizontal="left"/>
    </xf>
    <xf numFmtId="49" fontId="8" fillId="0" borderId="30" xfId="79" applyNumberFormat="1" applyFont="1" applyFill="1" applyBorder="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164" fontId="38" fillId="36" borderId="0" xfId="0" applyNumberFormat="1" applyFont="1" applyFill="1" applyAlignment="1">
      <alignment horizontal="right"/>
    </xf>
    <xf numFmtId="164" fontId="8" fillId="36" borderId="0" xfId="0" applyNumberFormat="1" applyFont="1" applyFill="1" applyAlignment="1">
      <alignment horizontal="right"/>
    </xf>
    <xf numFmtId="3" fontId="9" fillId="38" borderId="30" xfId="79" applyNumberFormat="1" applyFont="1" applyFill="1" applyAlignment="1">
      <alignment horizontal="right"/>
    </xf>
    <xf numFmtId="3" fontId="58" fillId="38" borderId="1" xfId="78" applyNumberFormat="1" applyFont="1" applyFill="1" applyAlignment="1">
      <alignment horizontal="right"/>
    </xf>
    <xf numFmtId="0" fontId="58" fillId="38" borderId="1" xfId="78" applyFont="1" applyFill="1" applyAlignment="1">
      <alignment horizontal="right"/>
    </xf>
    <xf numFmtId="2" fontId="58" fillId="38" borderId="1" xfId="78" applyNumberFormat="1" applyFont="1" applyFill="1" applyAlignment="1">
      <alignment horizontal="right"/>
    </xf>
    <xf numFmtId="3" fontId="58" fillId="38" borderId="30" xfId="79" applyNumberFormat="1" applyFont="1" applyFill="1" applyAlignment="1">
      <alignment horizontal="right"/>
    </xf>
    <xf numFmtId="0" fontId="0" fillId="36" borderId="0" xfId="0" applyFill="1"/>
    <xf numFmtId="49" fontId="8" fillId="36" borderId="34" xfId="79" applyNumberFormat="1" applyFont="1" applyFill="1" applyBorder="1" applyAlignment="1">
      <alignment horizontal="left"/>
    </xf>
    <xf numFmtId="0" fontId="0" fillId="36" borderId="0" xfId="0" applyFill="1"/>
    <xf numFmtId="49" fontId="8" fillId="36" borderId="0" xfId="0" applyNumberFormat="1" applyFont="1" applyFill="1" applyAlignment="1">
      <alignment horizontal="left"/>
    </xf>
    <xf numFmtId="49" fontId="8" fillId="36" borderId="27" xfId="78" applyNumberFormat="1" applyFont="1" applyFill="1" applyBorder="1" applyAlignment="1">
      <alignment horizontal="left"/>
    </xf>
    <xf numFmtId="49" fontId="9" fillId="38" borderId="1" xfId="78" quotePrefix="1" applyNumberFormat="1" applyFont="1" applyFill="1" applyAlignment="1">
      <alignment horizontal="right" wrapText="1"/>
    </xf>
    <xf numFmtId="49" fontId="9" fillId="36" borderId="1" xfId="78" quotePrefix="1" applyNumberFormat="1" applyFont="1" applyFill="1" applyAlignment="1">
      <alignment horizontal="right" wrapText="1"/>
    </xf>
    <xf numFmtId="0" fontId="41" fillId="36" borderId="1" xfId="78" applyNumberFormat="1" applyFont="1" applyFill="1" applyAlignment="1">
      <alignment horizontal="left"/>
    </xf>
    <xf numFmtId="0" fontId="40" fillId="36" borderId="1" xfId="78" applyNumberFormat="1" applyFont="1" applyFill="1" applyAlignment="1">
      <alignment horizontal="right"/>
    </xf>
    <xf numFmtId="0" fontId="41" fillId="38" borderId="1" xfId="78" applyNumberFormat="1" applyFont="1" applyFill="1" applyAlignment="1">
      <alignment horizontal="right"/>
    </xf>
    <xf numFmtId="3" fontId="8" fillId="0" borderId="1" xfId="78" applyNumberFormat="1" applyFont="1" applyFill="1" applyBorder="1" applyAlignment="1">
      <alignment horizontal="right" vertical="top"/>
    </xf>
    <xf numFmtId="49" fontId="9" fillId="38" borderId="0" xfId="74" applyNumberFormat="1" applyFont="1" applyFill="1" applyBorder="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0" xfId="0" applyFill="1"/>
    <xf numFmtId="49" fontId="8" fillId="36" borderId="27" xfId="78" applyNumberFormat="1" applyFont="1" applyFill="1" applyBorder="1" applyAlignment="1">
      <alignment horizontal="left"/>
    </xf>
    <xf numFmtId="49" fontId="9" fillId="36" borderId="34" xfId="82"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0" xfId="0" applyNumberFormat="1" applyFont="1" applyFill="1" applyAlignment="1">
      <alignment horizontal="left"/>
    </xf>
    <xf numFmtId="0" fontId="8" fillId="36" borderId="0" xfId="0" applyNumberFormat="1" applyFont="1" applyFill="1" applyAlignment="1">
      <alignment horizontal="left"/>
    </xf>
    <xf numFmtId="49" fontId="9" fillId="36" borderId="30" xfId="74" applyNumberFormat="1" applyFont="1" applyFill="1" applyBorder="1" applyAlignment="1">
      <alignment horizontal="left"/>
    </xf>
    <xf numFmtId="0" fontId="31" fillId="36" borderId="0" xfId="4" applyNumberFormat="1" applyFont="1" applyFill="1" applyAlignment="1">
      <alignment horizontal="left"/>
    </xf>
    <xf numFmtId="0" fontId="0" fillId="36" borderId="0" xfId="0" applyFill="1"/>
    <xf numFmtId="49" fontId="9" fillId="38" borderId="1" xfId="78" applyNumberFormat="1" applyFont="1" applyFill="1" applyAlignment="1">
      <alignment horizontal="right" wrapText="1"/>
    </xf>
    <xf numFmtId="49" fontId="9" fillId="36" borderId="1" xfId="78" applyNumberFormat="1" applyFont="1" applyFill="1" applyAlignment="1">
      <alignment horizontal="right" wrapText="1"/>
    </xf>
    <xf numFmtId="0" fontId="0" fillId="36" borderId="0" xfId="65" applyNumberFormat="1" applyFont="1" applyFill="1" applyBorder="1" applyAlignment="1"/>
    <xf numFmtId="1" fontId="0" fillId="36" borderId="0" xfId="65" applyNumberFormat="1" applyFont="1" applyFill="1" applyBorder="1" applyAlignment="1"/>
    <xf numFmtId="0" fontId="0" fillId="36" borderId="0" xfId="0" applyFill="1"/>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8" fillId="36" borderId="0" xfId="0" applyNumberFormat="1" applyFont="1" applyFill="1" applyAlignment="1">
      <alignment horizontal="left"/>
    </xf>
    <xf numFmtId="0" fontId="0" fillId="36" borderId="0" xfId="0" applyNumberFormat="1" applyFill="1"/>
    <xf numFmtId="0" fontId="0" fillId="36" borderId="0" xfId="0" applyFill="1"/>
    <xf numFmtId="49" fontId="8" fillId="36" borderId="1" xfId="78" applyNumberFormat="1" applyFont="1" applyFill="1" applyAlignment="1">
      <alignment horizontal="left" wrapText="1"/>
    </xf>
    <xf numFmtId="0" fontId="0" fillId="36" borderId="0" xfId="0" applyFill="1"/>
    <xf numFmtId="0" fontId="8" fillId="36" borderId="0" xfId="4" applyNumberFormat="1" applyFont="1" applyFill="1" applyAlignment="1">
      <alignment horizontal="right" wrapText="1"/>
    </xf>
    <xf numFmtId="2" fontId="8" fillId="36" borderId="34" xfId="79" applyNumberFormat="1" applyFont="1" applyFill="1" applyBorder="1" applyAlignment="1">
      <alignment horizontal="left"/>
    </xf>
    <xf numFmtId="0" fontId="31" fillId="36" borderId="0" xfId="73" applyNumberFormat="1" applyFont="1" applyFill="1" applyBorder="1" applyAlignment="1">
      <alignment horizontal="left"/>
    </xf>
    <xf numFmtId="3" fontId="8" fillId="36" borderId="1" xfId="78" applyNumberFormat="1" applyFont="1" applyFill="1" applyAlignment="1">
      <alignment horizontal="left" wrapText="1"/>
    </xf>
    <xf numFmtId="0" fontId="0" fillId="36" borderId="0" xfId="0" applyFill="1"/>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0" xfId="0" applyNumberFormat="1" applyFont="1" applyFill="1" applyAlignment="1">
      <alignment horizontal="left"/>
    </xf>
    <xf numFmtId="0" fontId="0" fillId="36" borderId="0" xfId="0" applyFill="1"/>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0" fillId="36" borderId="0" xfId="0" applyFill="1"/>
    <xf numFmtId="0" fontId="8" fillId="36" borderId="0" xfId="0" applyNumberFormat="1" applyFont="1" applyFill="1" applyAlignment="1">
      <alignment horizontal="left"/>
    </xf>
    <xf numFmtId="0" fontId="9" fillId="36" borderId="34" xfId="74" applyNumberFormat="1" applyFont="1" applyFill="1" applyAlignment="1"/>
    <xf numFmtId="0" fontId="0" fillId="36" borderId="0" xfId="0" applyNumberFormat="1" applyFill="1"/>
    <xf numFmtId="0" fontId="0" fillId="36" borderId="0" xfId="0" applyFill="1"/>
    <xf numFmtId="49" fontId="8" fillId="36" borderId="34" xfId="79" applyNumberFormat="1" applyFont="1" applyFill="1" applyBorder="1" applyAlignment="1">
      <alignment horizontal="left" wrapText="1"/>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0" fontId="0" fillId="36" borderId="0" xfId="0" applyFill="1"/>
    <xf numFmtId="0" fontId="9" fillId="36" borderId="34" xfId="82" applyNumberFormat="1" applyFont="1" applyFill="1" applyAlignment="1"/>
    <xf numFmtId="49" fontId="8" fillId="36" borderId="0" xfId="0" applyNumberFormat="1" applyFont="1" applyFill="1" applyAlignment="1">
      <alignment horizontal="left"/>
    </xf>
    <xf numFmtId="0" fontId="0" fillId="36" borderId="0" xfId="0" applyFill="1"/>
    <xf numFmtId="0" fontId="0" fillId="36" borderId="0" xfId="0" applyFill="1"/>
    <xf numFmtId="0" fontId="8" fillId="36" borderId="1" xfId="78" applyNumberFormat="1" applyFont="1" applyFill="1" applyAlignment="1">
      <alignment horizontal="left"/>
    </xf>
    <xf numFmtId="0" fontId="9" fillId="38" borderId="34" xfId="74" applyNumberFormat="1" applyFont="1" applyFill="1" applyAlignment="1">
      <alignment horizontal="right"/>
    </xf>
    <xf numFmtId="0" fontId="8" fillId="38" borderId="34" xfId="79" applyNumberFormat="1" applyFont="1" applyFill="1" applyBorder="1" applyAlignment="1">
      <alignment horizontal="right"/>
    </xf>
    <xf numFmtId="49" fontId="54" fillId="38" borderId="34" xfId="74" applyNumberFormat="1" applyFont="1" applyFill="1" applyAlignment="1">
      <alignment horizontal="right" wrapText="1"/>
    </xf>
    <xf numFmtId="49" fontId="54" fillId="36" borderId="34" xfId="74" applyNumberFormat="1" applyFont="1" applyFill="1" applyAlignment="1">
      <alignment horizontal="right" wrapText="1"/>
    </xf>
    <xf numFmtId="0" fontId="0" fillId="36" borderId="0" xfId="0" applyFill="1"/>
    <xf numFmtId="0" fontId="9" fillId="38" borderId="34" xfId="74" applyNumberFormat="1" applyFont="1" applyFill="1" applyAlignment="1"/>
    <xf numFmtId="3" fontId="8" fillId="38" borderId="1" xfId="78" applyNumberFormat="1" applyFont="1" applyFill="1" applyAlignment="1">
      <alignment horizontal="right"/>
    </xf>
    <xf numFmtId="3" fontId="8" fillId="38" borderId="34" xfId="79" applyNumberFormat="1" applyFont="1" applyFill="1" applyBorder="1" applyAlignment="1">
      <alignment horizontal="right"/>
    </xf>
    <xf numFmtId="3" fontId="8" fillId="38" borderId="34" xfId="82" applyNumberFormat="1" applyFont="1" applyFill="1" applyAlignment="1">
      <alignment horizontal="right"/>
    </xf>
    <xf numFmtId="0" fontId="8" fillId="36" borderId="0" xfId="0" applyNumberFormat="1" applyFont="1" applyFill="1" applyAlignment="1">
      <alignment horizontal="left"/>
    </xf>
    <xf numFmtId="0" fontId="0" fillId="36" borderId="0" xfId="0" applyFill="1"/>
    <xf numFmtId="49" fontId="9" fillId="36" borderId="34" xfId="74" applyNumberFormat="1" applyFont="1" applyFill="1" applyAlignment="1">
      <alignment horizontal="left" wrapText="1"/>
    </xf>
    <xf numFmtId="0" fontId="9" fillId="36" borderId="34" xfId="74" applyNumberFormat="1" applyFont="1" applyFill="1" applyAlignment="1">
      <alignment horizontal="left"/>
    </xf>
    <xf numFmtId="0" fontId="8" fillId="38" borderId="34" xfId="74" applyNumberFormat="1" applyFont="1" applyFill="1" applyAlignment="1">
      <alignment horizontal="left" wrapText="1"/>
    </xf>
    <xf numFmtId="49" fontId="8" fillId="36" borderId="1" xfId="78"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8" fillId="36" borderId="1" xfId="78" applyNumberFormat="1" applyFont="1" applyFill="1" applyAlignment="1">
      <alignment horizontal="left" wrapText="1"/>
    </xf>
    <xf numFmtId="0" fontId="9" fillId="36" borderId="34" xfId="82" applyNumberFormat="1" applyFont="1" applyFill="1" applyAlignment="1">
      <alignment horizontal="left" wrapText="1"/>
    </xf>
    <xf numFmtId="0" fontId="0" fillId="36" borderId="0" xfId="0" applyFill="1"/>
    <xf numFmtId="0" fontId="8" fillId="36" borderId="34" xfId="82" applyNumberFormat="1" applyFont="1" applyFill="1" applyAlignment="1">
      <alignment horizontal="left" wrapText="1"/>
    </xf>
    <xf numFmtId="3" fontId="9" fillId="38" borderId="34" xfId="82" applyNumberFormat="1" applyFont="1" applyFill="1" applyAlignment="1">
      <alignment horizontal="right" wrapText="1"/>
    </xf>
    <xf numFmtId="3" fontId="9" fillId="38" borderId="1" xfId="78" applyNumberFormat="1" applyFont="1" applyFill="1" applyAlignment="1">
      <alignment horizontal="left" wrapText="1"/>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0" xfId="0" applyNumberFormat="1" applyFont="1" applyFill="1"/>
    <xf numFmtId="0" fontId="0" fillId="36" borderId="0" xfId="0" applyNumberFormat="1" applyFill="1"/>
    <xf numFmtId="0" fontId="9" fillId="38" borderId="34" xfId="74" applyNumberFormat="1" applyFont="1" applyFill="1" applyAlignment="1">
      <alignment horizontal="right" wrapText="1"/>
    </xf>
    <xf numFmtId="0" fontId="0" fillId="36" borderId="0" xfId="0" applyFill="1"/>
    <xf numFmtId="0" fontId="0" fillId="36" borderId="34" xfId="82" applyNumberFormat="1" applyFont="1" applyFill="1" applyAlignment="1">
      <alignment horizontal="right"/>
    </xf>
    <xf numFmtId="0" fontId="0" fillId="36" borderId="34" xfId="79" applyNumberFormat="1" applyFont="1" applyFill="1" applyBorder="1" applyAlignment="1">
      <alignment horizontal="right"/>
    </xf>
    <xf numFmtId="0" fontId="0" fillId="36" borderId="1" xfId="78" applyNumberFormat="1" applyFont="1" applyFill="1" applyAlignment="1">
      <alignment horizontal="right"/>
    </xf>
    <xf numFmtId="0" fontId="12" fillId="36" borderId="34" xfId="74" applyNumberFormat="1" applyFont="1" applyFill="1" applyAlignment="1"/>
    <xf numFmtId="0" fontId="0" fillId="36" borderId="34" xfId="74" applyNumberFormat="1" applyFont="1" applyFill="1" applyAlignment="1">
      <alignment horizontal="right"/>
    </xf>
    <xf numFmtId="1" fontId="9" fillId="38" borderId="1" xfId="78" applyNumberFormat="1" applyFont="1" applyFill="1" applyAlignment="1">
      <alignment horizontal="right"/>
    </xf>
    <xf numFmtId="0" fontId="9" fillId="38" borderId="34" xfId="74" applyNumberFormat="1" applyFont="1" applyFill="1" applyAlignment="1">
      <alignment horizontal="right" wrapText="1"/>
    </xf>
    <xf numFmtId="0" fontId="8" fillId="36" borderId="0" xfId="0" applyNumberFormat="1" applyFont="1" applyFill="1" applyAlignment="1">
      <alignment horizontal="left"/>
    </xf>
    <xf numFmtId="49" fontId="8" fillId="36" borderId="1" xfId="78" applyNumberFormat="1" applyFont="1" applyFill="1" applyAlignment="1">
      <alignment horizontal="left"/>
    </xf>
    <xf numFmtId="0" fontId="0" fillId="36" borderId="0" xfId="0" applyFill="1"/>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8" fillId="36" borderId="34" xfId="79" applyNumberFormat="1" applyFont="1" applyFill="1" applyBorder="1" applyAlignment="1">
      <alignment horizontal="left"/>
    </xf>
    <xf numFmtId="49" fontId="9" fillId="36" borderId="0" xfId="0" applyNumberFormat="1" applyFont="1" applyFill="1" applyAlignment="1">
      <alignment horizontal="left" wrapText="1"/>
    </xf>
    <xf numFmtId="49" fontId="9" fillId="36" borderId="0" xfId="4" applyNumberFormat="1" applyFont="1" applyFill="1" applyAlignment="1">
      <alignment horizontal="left"/>
    </xf>
    <xf numFmtId="49" fontId="9" fillId="36" borderId="0" xfId="0" applyNumberFormat="1" applyFont="1" applyFill="1" applyAlignment="1">
      <alignment horizontal="left"/>
    </xf>
    <xf numFmtId="0" fontId="0" fillId="36" borderId="0" xfId="0" applyFill="1"/>
    <xf numFmtId="49" fontId="9" fillId="36" borderId="0" xfId="4" applyNumberFormat="1" applyFont="1" applyFill="1" applyBorder="1" applyAlignment="1">
      <alignment horizontal="left" wrapText="1"/>
    </xf>
    <xf numFmtId="0" fontId="9" fillId="36" borderId="0" xfId="4" applyNumberFormat="1" applyFont="1" applyFill="1" applyBorder="1" applyAlignment="1">
      <alignment horizontal="left" wrapText="1"/>
    </xf>
    <xf numFmtId="49" fontId="9" fillId="36" borderId="0" xfId="4" applyNumberFormat="1" applyFont="1" applyFill="1" applyAlignment="1">
      <alignment horizontal="left" wrapText="1"/>
    </xf>
    <xf numFmtId="1" fontId="9" fillId="36" borderId="0" xfId="0" applyNumberFormat="1" applyFont="1" applyFill="1" applyAlignment="1">
      <alignment horizontal="left" wrapText="1"/>
    </xf>
    <xf numFmtId="1" fontId="9" fillId="36" borderId="0" xfId="0" applyNumberFormat="1" applyFont="1" applyFill="1" applyAlignment="1">
      <alignment horizontal="left"/>
    </xf>
    <xf numFmtId="0" fontId="9" fillId="36" borderId="0" xfId="4" applyNumberFormat="1" applyFont="1" applyFill="1" applyAlignment="1">
      <alignment horizontal="left"/>
    </xf>
    <xf numFmtId="0" fontId="9" fillId="36" borderId="0" xfId="63" applyNumberFormat="1" applyFont="1" applyFill="1" applyAlignment="1">
      <alignment horizontal="left"/>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49" fontId="9" fillId="0" borderId="0" xfId="0" applyNumberFormat="1" applyFont="1" applyAlignment="1">
      <alignment horizontal="left"/>
    </xf>
    <xf numFmtId="0" fontId="4" fillId="36" borderId="34" xfId="82" applyNumberFormat="1" applyFont="1" applyFill="1" applyAlignment="1"/>
    <xf numFmtId="3" fontId="9" fillId="38" borderId="34" xfId="79" applyNumberFormat="1" applyFont="1" applyFill="1" applyBorder="1" applyAlignment="1"/>
    <xf numFmtId="0" fontId="56" fillId="36" borderId="34" xfId="79" applyNumberFormat="1" applyFont="1" applyFill="1" applyBorder="1" applyAlignment="1" applyProtection="1">
      <alignment horizontal="right"/>
    </xf>
    <xf numFmtId="0" fontId="9" fillId="38" borderId="34" xfId="79" applyNumberFormat="1" applyFont="1" applyFill="1" applyBorder="1" applyAlignment="1">
      <alignment horizontal="left"/>
    </xf>
    <xf numFmtId="3" fontId="56" fillId="36" borderId="34" xfId="79" applyNumberFormat="1" applyFont="1" applyFill="1" applyBorder="1" applyAlignment="1" applyProtection="1">
      <alignment horizontal="right"/>
    </xf>
    <xf numFmtId="0" fontId="38" fillId="36" borderId="34" xfId="79" applyNumberFormat="1" applyFont="1" applyFill="1" applyBorder="1" applyAlignment="1">
      <alignment horizontal="right"/>
    </xf>
    <xf numFmtId="0" fontId="9" fillId="0" borderId="0" xfId="0" applyFont="1" applyAlignment="1">
      <alignment horizontal="left"/>
    </xf>
    <xf numFmtId="0" fontId="8" fillId="36" borderId="1" xfId="78" applyNumberFormat="1" applyFont="1" applyFill="1" applyAlignment="1">
      <alignment horizontal="left"/>
    </xf>
    <xf numFmtId="0" fontId="9" fillId="36" borderId="34" xfId="74" applyNumberFormat="1" applyFont="1" applyFill="1" applyAlignment="1">
      <alignment horizontal="right"/>
    </xf>
    <xf numFmtId="0" fontId="8" fillId="36" borderId="0" xfId="0" applyNumberFormat="1" applyFont="1" applyFill="1" applyAlignment="1">
      <alignment horizontal="left"/>
    </xf>
    <xf numFmtId="0" fontId="0" fillId="36" borderId="0" xfId="0" applyFill="1"/>
    <xf numFmtId="0" fontId="8" fillId="38" borderId="0" xfId="0" applyNumberFormat="1" applyFont="1" applyFill="1" applyAlignment="1">
      <alignment horizontal="right"/>
    </xf>
    <xf numFmtId="1" fontId="9" fillId="38" borderId="0" xfId="77" applyNumberFormat="1" applyFont="1" applyFill="1" applyAlignment="1">
      <alignment horizontal="right"/>
    </xf>
    <xf numFmtId="1" fontId="9" fillId="36" borderId="0" xfId="77" applyNumberFormat="1" applyFont="1" applyFill="1" applyAlignment="1">
      <alignment horizontal="right"/>
    </xf>
    <xf numFmtId="49" fontId="8" fillId="36" borderId="0" xfId="0" applyNumberFormat="1" applyFont="1" applyFill="1" applyAlignment="1">
      <alignment horizontal="left" wrapText="1"/>
    </xf>
    <xf numFmtId="0" fontId="8" fillId="36" borderId="0" xfId="4" applyNumberFormat="1" applyFont="1" applyFill="1" applyAlignment="1">
      <alignment horizontal="left" wrapText="1"/>
    </xf>
    <xf numFmtId="0" fontId="8" fillId="36" borderId="1" xfId="78" applyNumberFormat="1" applyFont="1" applyFill="1" applyAlignment="1">
      <alignment horizontal="left"/>
    </xf>
    <xf numFmtId="49" fontId="9" fillId="36" borderId="1" xfId="78" applyNumberFormat="1" applyFont="1" applyFill="1" applyAlignment="1">
      <alignment horizontal="left"/>
    </xf>
    <xf numFmtId="0" fontId="8" fillId="36" borderId="0" xfId="4" applyNumberFormat="1" applyFont="1" applyFill="1" applyAlignment="1">
      <alignment horizontal="left" wrapText="1"/>
    </xf>
    <xf numFmtId="0" fontId="0" fillId="36" borderId="0" xfId="0" applyFill="1"/>
    <xf numFmtId="0" fontId="0" fillId="36" borderId="0" xfId="0" applyFill="1"/>
    <xf numFmtId="49" fontId="8" fillId="36" borderId="0" xfId="0" applyNumberFormat="1" applyFont="1" applyFill="1" applyAlignment="1">
      <alignment horizontal="left"/>
    </xf>
    <xf numFmtId="0" fontId="0" fillId="36" borderId="0" xfId="0" applyNumberFormat="1" applyFill="1"/>
    <xf numFmtId="0" fontId="0" fillId="36" borderId="0" xfId="0" applyFill="1"/>
    <xf numFmtId="0" fontId="8" fillId="36" borderId="1" xfId="78" applyNumberFormat="1" applyFont="1" applyFill="1" applyAlignment="1">
      <alignment horizontal="left"/>
    </xf>
    <xf numFmtId="49" fontId="8" fillId="36" borderId="0" xfId="0" applyNumberFormat="1" applyFont="1" applyFill="1" applyAlignment="1">
      <alignment horizontal="left" wrapText="1"/>
    </xf>
    <xf numFmtId="49" fontId="8" fillId="36" borderId="34" xfId="79" applyNumberFormat="1" applyFont="1" applyFill="1" applyBorder="1" applyAlignment="1">
      <alignment horizontal="left"/>
    </xf>
    <xf numFmtId="49" fontId="9" fillId="36" borderId="34" xfId="74" applyNumberFormat="1" applyFont="1" applyFill="1" applyAlignment="1">
      <alignment horizontal="left"/>
    </xf>
    <xf numFmtId="49" fontId="9" fillId="36" borderId="34" xfId="82"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9" fillId="36" borderId="1" xfId="78" applyNumberFormat="1" applyFont="1" applyFill="1" applyAlignment="1">
      <alignment horizontal="left" wrapText="1"/>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0" xfId="4" applyNumberFormat="1" applyFont="1" applyFill="1" applyAlignment="1">
      <alignment horizontal="left"/>
    </xf>
    <xf numFmtId="49" fontId="8" fillId="36" borderId="0" xfId="0" applyNumberFormat="1" applyFont="1" applyFill="1" applyAlignment="1">
      <alignment horizontal="left"/>
    </xf>
    <xf numFmtId="0" fontId="8" fillId="36" borderId="0" xfId="0" applyNumberFormat="1" applyFont="1" applyFill="1" applyAlignment="1">
      <alignment horizontal="left"/>
    </xf>
    <xf numFmtId="0" fontId="9" fillId="36" borderId="30" xfId="74" applyNumberFormat="1" applyFont="1" applyFill="1" applyBorder="1" applyAlignment="1">
      <alignment horizontal="left"/>
    </xf>
    <xf numFmtId="49" fontId="9" fillId="36" borderId="30" xfId="74" applyNumberFormat="1" applyFont="1" applyFill="1" applyBorder="1" applyAlignment="1">
      <alignment horizontal="left"/>
    </xf>
    <xf numFmtId="0" fontId="31" fillId="36" borderId="0" xfId="4" applyNumberFormat="1" applyFont="1" applyFill="1" applyAlignment="1">
      <alignment horizontal="left"/>
    </xf>
    <xf numFmtId="0" fontId="9" fillId="36" borderId="1" xfId="78" applyNumberFormat="1" applyFont="1" applyFill="1" applyAlignment="1">
      <alignment horizontal="left"/>
    </xf>
    <xf numFmtId="0" fontId="8" fillId="36" borderId="34" xfId="79" applyNumberFormat="1" applyFont="1" applyFill="1" applyBorder="1" applyAlignment="1">
      <alignment horizontal="left"/>
    </xf>
    <xf numFmtId="49" fontId="9" fillId="36" borderId="0" xfId="0" applyNumberFormat="1" applyFont="1" applyFill="1" applyAlignment="1">
      <alignment horizontal="left"/>
    </xf>
    <xf numFmtId="0" fontId="0" fillId="36" borderId="0" xfId="0" applyFill="1"/>
    <xf numFmtId="0" fontId="33" fillId="36" borderId="0" xfId="88" applyNumberFormat="1" applyFont="1" applyFill="1" applyBorder="1" applyAlignment="1"/>
    <xf numFmtId="3" fontId="9" fillId="38" borderId="34" xfId="89" applyNumberFormat="1" applyFont="1" applyFill="1" applyBorder="1" applyAlignment="1">
      <alignment horizontal="right"/>
    </xf>
    <xf numFmtId="3" fontId="8" fillId="36" borderId="34" xfId="89" applyNumberFormat="1" applyFont="1" applyFill="1" applyBorder="1" applyAlignment="1">
      <alignment horizontal="right"/>
    </xf>
    <xf numFmtId="0" fontId="8" fillId="36" borderId="0" xfId="77" applyNumberFormat="1" applyFont="1" applyFill="1" applyBorder="1" applyAlignment="1">
      <alignment horizontal="right"/>
    </xf>
    <xf numFmtId="0" fontId="9" fillId="36" borderId="0" xfId="77" applyNumberFormat="1" applyFont="1" applyFill="1" applyAlignment="1">
      <alignment horizontal="right"/>
    </xf>
    <xf numFmtId="0" fontId="9" fillId="36" borderId="0" xfId="77" applyNumberFormat="1" applyFont="1" applyFill="1" applyBorder="1" applyAlignment="1">
      <alignment horizontal="right" vertical="center"/>
    </xf>
    <xf numFmtId="49" fontId="31" fillId="36" borderId="0" xfId="71" applyNumberFormat="1" applyFont="1" applyFill="1" applyAlignment="1">
      <alignment horizontal="left"/>
    </xf>
    <xf numFmtId="49" fontId="8" fillId="36" borderId="34" xfId="79" applyNumberFormat="1" applyFont="1" applyFill="1" applyBorder="1" applyAlignment="1">
      <alignment horizontal="left"/>
    </xf>
    <xf numFmtId="0" fontId="0" fillId="36" borderId="0" xfId="0" applyFill="1"/>
    <xf numFmtId="0" fontId="54" fillId="36" borderId="34" xfId="74" applyNumberFormat="1" applyFont="1" applyFill="1" applyAlignment="1">
      <alignment horizontal="right" wrapText="1"/>
    </xf>
    <xf numFmtId="49" fontId="31" fillId="36" borderId="0" xfId="71" applyNumberFormat="1" applyFont="1" applyFill="1" applyAlignment="1">
      <alignment horizontal="left"/>
    </xf>
    <xf numFmtId="0" fontId="9" fillId="36" borderId="0" xfId="4" applyNumberFormat="1" applyFont="1" applyFill="1" applyAlignment="1">
      <alignment horizontal="left" wrapText="1"/>
    </xf>
    <xf numFmtId="49" fontId="8" fillId="36" borderId="0" xfId="71" applyNumberFormat="1" applyFont="1" applyFill="1" applyAlignment="1">
      <alignment horizontal="left"/>
    </xf>
    <xf numFmtId="0" fontId="31" fillId="36" borderId="0" xfId="4" applyNumberFormat="1" applyFont="1" applyFill="1" applyAlignment="1">
      <alignment horizontal="left"/>
    </xf>
    <xf numFmtId="0" fontId="9" fillId="36" borderId="0" xfId="4" applyNumberFormat="1" applyFont="1" applyFill="1" applyAlignment="1">
      <alignment horizontal="left"/>
    </xf>
    <xf numFmtId="0" fontId="0" fillId="36" borderId="0" xfId="0" applyFill="1"/>
    <xf numFmtId="0" fontId="8" fillId="36" borderId="0" xfId="0" applyNumberFormat="1" applyFont="1" applyFill="1"/>
    <xf numFmtId="1" fontId="9" fillId="36" borderId="0" xfId="0" applyNumberFormat="1" applyFont="1" applyFill="1" applyAlignment="1">
      <alignment horizontal="left"/>
    </xf>
    <xf numFmtId="49" fontId="8" fillId="36" borderId="1" xfId="78" applyNumberFormat="1" applyFont="1" applyFill="1" applyAlignment="1">
      <alignment horizontal="left"/>
    </xf>
    <xf numFmtId="0" fontId="0" fillId="36" borderId="0" xfId="0" applyFill="1"/>
    <xf numFmtId="2" fontId="8" fillId="36" borderId="27" xfId="78" applyNumberFormat="1" applyFont="1" applyFill="1" applyBorder="1" applyAlignment="1">
      <alignment horizontal="righ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1" xfId="78" applyNumberFormat="1" applyFont="1" applyFill="1" applyAlignment="1">
      <alignment horizontal="left"/>
    </xf>
    <xf numFmtId="0" fontId="8" fillId="36" borderId="0" xfId="0" applyNumberFormat="1" applyFont="1" applyFill="1" applyAlignment="1">
      <alignment horizontal="left"/>
    </xf>
    <xf numFmtId="0" fontId="31" fillId="36" borderId="0" xfId="4" applyNumberFormat="1" applyFont="1" applyFill="1" applyAlignment="1">
      <alignment horizontal="left"/>
    </xf>
    <xf numFmtId="49" fontId="9" fillId="36" borderId="34" xfId="74" applyNumberFormat="1" applyFont="1" applyFill="1" applyAlignment="1">
      <alignment horizontal="left"/>
    </xf>
    <xf numFmtId="49" fontId="9" fillId="36" borderId="0" xfId="77" applyNumberFormat="1" applyFont="1" applyFill="1" applyBorder="1" applyAlignment="1">
      <alignment horizontal="left"/>
    </xf>
    <xf numFmtId="0" fontId="0" fillId="36" borderId="0" xfId="0" applyFill="1"/>
    <xf numFmtId="0" fontId="8" fillId="36" borderId="0" xfId="0" applyNumberFormat="1" applyFont="1" applyFill="1" applyAlignment="1">
      <alignment horizontal="left" wrapText="1"/>
    </xf>
    <xf numFmtId="0" fontId="0" fillId="36" borderId="0" xfId="0" applyFill="1"/>
    <xf numFmtId="0" fontId="8" fillId="36" borderId="0" xfId="77" quotePrefix="1" applyNumberFormat="1" applyFont="1" applyFill="1" applyBorder="1" applyAlignment="1">
      <alignment horizontal="left" wrapText="1"/>
    </xf>
    <xf numFmtId="3" fontId="8" fillId="36" borderId="34" xfId="82" quotePrefix="1" applyNumberFormat="1" applyFont="1" applyFill="1" applyAlignment="1">
      <alignment horizontal="right"/>
    </xf>
    <xf numFmtId="3" fontId="8" fillId="36" borderId="34" xfId="79" quotePrefix="1" applyNumberFormat="1" applyFont="1" applyFill="1" applyBorder="1" applyAlignment="1">
      <alignment horizontal="right"/>
    </xf>
    <xf numFmtId="3" fontId="9" fillId="38" borderId="34" xfId="82" quotePrefix="1" applyNumberFormat="1" applyFont="1" applyFill="1" applyAlignment="1">
      <alignment horizontal="right"/>
    </xf>
    <xf numFmtId="0" fontId="8" fillId="36" borderId="1" xfId="78" applyNumberFormat="1" applyFont="1" applyFill="1" applyAlignment="1"/>
    <xf numFmtId="49" fontId="8" fillId="36" borderId="0" xfId="0" applyNumberFormat="1" applyFont="1" applyFill="1" applyAlignment="1">
      <alignment horizontal="left" wrapText="1"/>
    </xf>
    <xf numFmtId="49" fontId="8" fillId="36" borderId="34" xfId="79" applyNumberFormat="1" applyFont="1" applyFill="1" applyBorder="1" applyAlignment="1">
      <alignment horizontal="left"/>
    </xf>
    <xf numFmtId="49" fontId="8" fillId="36" borderId="1" xfId="78" applyNumberFormat="1" applyFont="1" applyFill="1" applyAlignment="1">
      <alignment horizontal="left"/>
    </xf>
    <xf numFmtId="3" fontId="9" fillId="36" borderId="30" xfId="79" applyNumberFormat="1" applyFont="1" applyFill="1" applyAlignment="1">
      <alignment horizontal="right"/>
    </xf>
    <xf numFmtId="3" fontId="58" fillId="36" borderId="1" xfId="78" applyNumberFormat="1" applyFont="1" applyFill="1" applyAlignment="1">
      <alignment horizontal="right"/>
    </xf>
    <xf numFmtId="3" fontId="58" fillId="36" borderId="30" xfId="79" applyNumberFormat="1" applyFont="1" applyFill="1" applyAlignment="1">
      <alignment horizontal="right"/>
    </xf>
    <xf numFmtId="3" fontId="9" fillId="36" borderId="1" xfId="78" applyNumberFormat="1" applyFont="1" applyFill="1" applyAlignment="1"/>
    <xf numFmtId="0" fontId="9" fillId="36" borderId="30" xfId="79" applyNumberFormat="1" applyFont="1" applyFill="1" applyAlignment="1"/>
    <xf numFmtId="49" fontId="9" fillId="36" borderId="1" xfId="78" applyNumberFormat="1" applyFont="1" applyFill="1" applyAlignment="1">
      <alignment horizontal="left"/>
    </xf>
    <xf numFmtId="49" fontId="9" fillId="36" borderId="34" xfId="82" applyNumberFormat="1" applyFont="1" applyFill="1" applyAlignment="1">
      <alignment horizontal="left"/>
    </xf>
    <xf numFmtId="0" fontId="0" fillId="36" borderId="0" xfId="0" applyFill="1"/>
    <xf numFmtId="0" fontId="0" fillId="36" borderId="0" xfId="0" applyNumberFormat="1" applyFill="1"/>
    <xf numFmtId="49" fontId="8" fillId="36" borderId="1" xfId="78" applyNumberFormat="1" applyFont="1" applyFill="1" applyAlignment="1">
      <alignment horizontal="left"/>
    </xf>
    <xf numFmtId="0" fontId="0" fillId="36" borderId="0" xfId="0" applyFill="1"/>
    <xf numFmtId="3" fontId="58" fillId="36" borderId="34" xfId="82" applyNumberFormat="1" applyFont="1" applyFill="1" applyAlignment="1">
      <alignment horizontal="right"/>
    </xf>
    <xf numFmtId="0" fontId="0" fillId="36" borderId="0" xfId="0" applyFill="1"/>
    <xf numFmtId="1" fontId="0" fillId="36" borderId="0" xfId="0" applyNumberFormat="1" applyFill="1"/>
    <xf numFmtId="49" fontId="8" fillId="36" borderId="0" xfId="0" applyNumberFormat="1" applyFont="1" applyFill="1" applyAlignment="1">
      <alignment horizontal="left" wrapText="1"/>
    </xf>
    <xf numFmtId="0" fontId="0" fillId="36" borderId="0" xfId="0" applyFill="1"/>
    <xf numFmtId="0" fontId="8" fillId="36" borderId="0" xfId="0" applyNumberFormat="1" applyFont="1" applyFill="1" applyAlignment="1">
      <alignment horizontal="left"/>
    </xf>
    <xf numFmtId="0" fontId="0" fillId="36" borderId="0" xfId="0" applyFill="1"/>
    <xf numFmtId="0" fontId="8" fillId="36" borderId="1" xfId="78" applyNumberFormat="1" applyFont="1" applyFill="1" applyAlignment="1"/>
    <xf numFmtId="49" fontId="8" fillId="36" borderId="0" xfId="0" applyNumberFormat="1" applyFont="1" applyFill="1" applyAlignment="1">
      <alignment horizontal="left"/>
    </xf>
    <xf numFmtId="0" fontId="0" fillId="36" borderId="0" xfId="0" applyFill="1"/>
    <xf numFmtId="0" fontId="9" fillId="38" borderId="1" xfId="78" applyNumberFormat="1" applyFont="1" applyFill="1" applyAlignment="1"/>
    <xf numFmtId="0" fontId="8" fillId="36" borderId="1" xfId="78" applyNumberFormat="1" applyFont="1" applyFill="1" applyAlignment="1">
      <alignment horizontal="left"/>
    </xf>
    <xf numFmtId="0" fontId="0" fillId="36" borderId="0" xfId="0" applyFill="1"/>
    <xf numFmtId="0" fontId="0" fillId="36" borderId="0" xfId="0" applyFill="1"/>
    <xf numFmtId="3" fontId="0" fillId="36" borderId="0" xfId="0" applyNumberFormat="1" applyFill="1"/>
    <xf numFmtId="0" fontId="0" fillId="36" borderId="0" xfId="0" applyFill="1"/>
    <xf numFmtId="49" fontId="8" fillId="36" borderId="1" xfId="78" applyNumberFormat="1" applyFont="1" applyFill="1" applyAlignment="1">
      <alignment horizontal="left"/>
    </xf>
    <xf numFmtId="0" fontId="0" fillId="36" borderId="0" xfId="0" applyFill="1"/>
    <xf numFmtId="0" fontId="0" fillId="36" borderId="0" xfId="0" applyFill="1"/>
    <xf numFmtId="0" fontId="8" fillId="36" borderId="1" xfId="78" applyNumberFormat="1" applyFont="1" applyFill="1" applyAlignment="1">
      <alignment horizontal="left" wrapText="1"/>
    </xf>
    <xf numFmtId="0" fontId="0" fillId="36" borderId="0" xfId="0" applyFill="1"/>
    <xf numFmtId="49" fontId="8" fillId="36" borderId="1" xfId="78" applyNumberFormat="1" applyFont="1" applyFill="1" applyAlignment="1">
      <alignment horizontal="left"/>
    </xf>
    <xf numFmtId="0" fontId="8" fillId="36" borderId="0" xfId="0" applyNumberFormat="1" applyFont="1" applyFill="1" applyAlignment="1">
      <alignment horizontal="left"/>
    </xf>
    <xf numFmtId="0" fontId="0" fillId="36" borderId="0" xfId="0" applyFill="1"/>
    <xf numFmtId="49" fontId="8" fillId="36" borderId="34" xfId="79" applyNumberFormat="1" applyFont="1" applyFill="1" applyBorder="1" applyAlignment="1">
      <alignment horizontal="left"/>
    </xf>
    <xf numFmtId="0" fontId="0" fillId="36" borderId="0" xfId="0" applyFill="1"/>
    <xf numFmtId="0" fontId="8" fillId="36" borderId="34" xfId="79" applyNumberFormat="1" applyFont="1" applyFill="1" applyBorder="1" applyAlignment="1">
      <alignment horizontal="left"/>
    </xf>
    <xf numFmtId="49" fontId="8" fillId="36" borderId="1" xfId="78" applyNumberFormat="1" applyFont="1" applyFill="1" applyAlignment="1">
      <alignment horizontal="left" indent="1"/>
    </xf>
    <xf numFmtId="49" fontId="8" fillId="36" borderId="34" xfId="79" applyNumberFormat="1" applyFont="1" applyFill="1" applyBorder="1" applyAlignment="1"/>
    <xf numFmtId="49" fontId="9" fillId="36" borderId="1" xfId="78" applyNumberFormat="1" applyFont="1" applyFill="1" applyAlignment="1"/>
    <xf numFmtId="0" fontId="48" fillId="36" borderId="0" xfId="0" applyFont="1" applyFill="1"/>
    <xf numFmtId="0" fontId="34" fillId="36" borderId="0" xfId="0" applyFont="1" applyFill="1"/>
    <xf numFmtId="0" fontId="8" fillId="36" borderId="0" xfId="3" applyFont="1" applyFill="1"/>
    <xf numFmtId="0" fontId="34" fillId="36" borderId="0" xfId="3" applyNumberFormat="1" applyFont="1" applyFill="1"/>
    <xf numFmtId="0" fontId="8" fillId="36" borderId="0" xfId="3" applyFont="1" applyFill="1" applyBorder="1"/>
    <xf numFmtId="0" fontId="31" fillId="36" borderId="0" xfId="0" applyFont="1" applyFill="1"/>
    <xf numFmtId="3" fontId="58" fillId="38" borderId="34" xfId="79" applyNumberFormat="1" applyFont="1" applyFill="1" applyBorder="1" applyAlignment="1">
      <alignment horizontal="right"/>
    </xf>
    <xf numFmtId="3" fontId="57" fillId="36" borderId="34" xfId="79" applyNumberFormat="1" applyFont="1" applyFill="1" applyBorder="1" applyAlignment="1">
      <alignment horizontal="right"/>
    </xf>
    <xf numFmtId="2" fontId="8" fillId="36" borderId="34" xfId="79" applyNumberFormat="1" applyFont="1" applyFill="1" applyBorder="1" applyAlignment="1">
      <alignment horizontal="right"/>
    </xf>
    <xf numFmtId="49" fontId="8" fillId="36" borderId="1" xfId="78" applyNumberFormat="1" applyFont="1" applyFill="1" applyAlignment="1">
      <alignment horizontal="left" wrapText="1"/>
    </xf>
    <xf numFmtId="0" fontId="0" fillId="36" borderId="0" xfId="0" applyFill="1"/>
    <xf numFmtId="0" fontId="0" fillId="36" borderId="0" xfId="0" applyFill="1"/>
    <xf numFmtId="0" fontId="0" fillId="36" borderId="0" xfId="0" applyFill="1"/>
    <xf numFmtId="0" fontId="0" fillId="36" borderId="0" xfId="0" applyFill="1"/>
    <xf numFmtId="3" fontId="9" fillId="38" borderId="1" xfId="78" applyNumberFormat="1" applyFont="1" applyFill="1" applyAlignment="1">
      <alignment horizontal="left"/>
    </xf>
    <xf numFmtId="3" fontId="9" fillId="36" borderId="1" xfId="78" applyNumberFormat="1" applyFont="1" applyFill="1" applyAlignment="1">
      <alignment horizontal="left"/>
    </xf>
    <xf numFmtId="49" fontId="8" fillId="36" borderId="1" xfId="78" applyNumberFormat="1" applyFont="1" applyFill="1" applyAlignment="1">
      <alignment horizontal="left" indent="2"/>
    </xf>
    <xf numFmtId="0" fontId="8" fillId="36" borderId="1" xfId="78" applyNumberFormat="1" applyFont="1" applyFill="1" applyAlignment="1">
      <alignment horizontal="left" wrapText="1" indent="2"/>
    </xf>
    <xf numFmtId="0" fontId="8" fillId="36" borderId="34" xfId="79" applyNumberFormat="1" applyFont="1" applyFill="1" applyBorder="1" applyAlignment="1">
      <alignment horizontal="left" wrapText="1" indent="2"/>
    </xf>
    <xf numFmtId="49" fontId="8" fillId="36" borderId="1" xfId="78" applyNumberFormat="1" applyFont="1" applyFill="1" applyAlignment="1">
      <alignment horizontal="left" wrapText="1" indent="2"/>
    </xf>
    <xf numFmtId="0" fontId="8" fillId="36" borderId="1" xfId="78" applyNumberFormat="1" applyFont="1" applyFill="1" applyAlignment="1">
      <alignment horizontal="left"/>
    </xf>
    <xf numFmtId="0" fontId="8" fillId="36" borderId="34" xfId="79" applyNumberFormat="1" applyFont="1" applyFill="1" applyBorder="1" applyAlignment="1">
      <alignment horizontal="left"/>
    </xf>
    <xf numFmtId="0" fontId="8" fillId="36" borderId="1" xfId="78" applyNumberFormat="1" applyFont="1" applyFill="1" applyAlignment="1">
      <alignment horizontal="left"/>
    </xf>
    <xf numFmtId="0" fontId="11" fillId="36" borderId="1" xfId="78" applyFont="1" applyFill="1" applyAlignment="1" applyProtection="1">
      <alignment horizontal="right"/>
    </xf>
    <xf numFmtId="0" fontId="8" fillId="36" borderId="0" xfId="90" applyNumberFormat="1" applyFont="1" applyFill="1" applyAlignment="1">
      <alignment horizontal="right"/>
    </xf>
    <xf numFmtId="0" fontId="0" fillId="36" borderId="0" xfId="90" applyNumberFormat="1" applyFont="1" applyFill="1" applyAlignment="1"/>
    <xf numFmtId="1" fontId="9" fillId="36" borderId="0" xfId="90" applyNumberFormat="1" applyFont="1" applyFill="1" applyAlignment="1">
      <alignment horizontal="left"/>
    </xf>
    <xf numFmtId="49" fontId="9" fillId="36" borderId="0" xfId="90" applyNumberFormat="1" applyFont="1" applyFill="1" applyBorder="1" applyAlignment="1">
      <alignment horizontal="left"/>
    </xf>
    <xf numFmtId="0" fontId="9" fillId="36" borderId="0" xfId="90" applyNumberFormat="1" applyFont="1" applyFill="1" applyBorder="1" applyAlignment="1">
      <alignment horizontal="left"/>
    </xf>
    <xf numFmtId="0" fontId="8" fillId="36" borderId="1" xfId="91" applyNumberFormat="1" applyFont="1" applyFill="1" applyBorder="1" applyAlignment="1">
      <alignment wrapText="1"/>
    </xf>
    <xf numFmtId="0" fontId="9" fillId="38" borderId="1" xfId="91" applyNumberFormat="1" applyFont="1" applyFill="1" applyBorder="1" applyAlignment="1">
      <alignment horizontal="right" wrapText="1"/>
    </xf>
    <xf numFmtId="0" fontId="8" fillId="36" borderId="1" xfId="91" applyNumberFormat="1" applyFont="1" applyFill="1" applyBorder="1" applyAlignment="1">
      <alignment horizontal="right" wrapText="1"/>
    </xf>
    <xf numFmtId="0" fontId="0" fillId="36" borderId="0" xfId="91" applyNumberFormat="1" applyFont="1" applyFill="1" applyBorder="1" applyAlignment="1"/>
    <xf numFmtId="0" fontId="8" fillId="36" borderId="0" xfId="91" applyNumberFormat="1" applyFont="1" applyFill="1" applyBorder="1" applyAlignment="1"/>
    <xf numFmtId="0" fontId="9" fillId="36" borderId="1" xfId="78" applyNumberFormat="1" applyFont="1" applyFill="1" applyAlignment="1">
      <alignment horizontal="left"/>
    </xf>
    <xf numFmtId="0" fontId="8" fillId="36" borderId="27" xfId="78" applyNumberFormat="1" applyFont="1" applyFill="1" applyBorder="1" applyAlignment="1">
      <alignment horizontal="left" wrapText="1" indent="2"/>
    </xf>
    <xf numFmtId="0" fontId="9" fillId="36" borderId="34" xfId="74" applyNumberFormat="1" applyFont="1" applyFill="1" applyAlignment="1">
      <alignment horizontal="left"/>
    </xf>
    <xf numFmtId="0" fontId="8" fillId="36" borderId="1" xfId="78" applyNumberFormat="1" applyFont="1" applyFill="1" applyAlignment="1"/>
    <xf numFmtId="0" fontId="8" fillId="36" borderId="1" xfId="78" applyNumberFormat="1" applyFont="1" applyFill="1" applyAlignment="1">
      <alignment horizontal="left"/>
    </xf>
    <xf numFmtId="0" fontId="0" fillId="36" borderId="0" xfId="0" applyNumberFormat="1" applyFill="1"/>
    <xf numFmtId="0" fontId="8" fillId="36" borderId="27" xfId="78" applyNumberFormat="1" applyFont="1" applyFill="1" applyBorder="1" applyAlignment="1">
      <alignment horizontal="left" indent="2"/>
    </xf>
    <xf numFmtId="0" fontId="8" fillId="36" borderId="34" xfId="79" applyNumberFormat="1" applyFont="1" applyFill="1" applyBorder="1" applyAlignment="1">
      <alignment horizontal="left" indent="2"/>
    </xf>
    <xf numFmtId="0" fontId="8" fillId="36" borderId="34" xfId="89" applyNumberFormat="1" applyFont="1" applyFill="1" applyBorder="1" applyAlignment="1"/>
    <xf numFmtId="0" fontId="9" fillId="36" borderId="34" xfId="82" applyNumberFormat="1" applyFont="1" applyFill="1" applyAlignment="1">
      <alignment horizontal="left"/>
    </xf>
    <xf numFmtId="49" fontId="31" fillId="36" borderId="0" xfId="71" applyNumberFormat="1" applyFont="1" applyFill="1" applyBorder="1" applyAlignment="1">
      <alignment horizontal="left" vertical="top"/>
    </xf>
    <xf numFmtId="49" fontId="8" fillId="36" borderId="0" xfId="71" applyNumberFormat="1" applyFont="1" applyFill="1" applyAlignment="1">
      <alignment horizontal="left" vertical="top"/>
    </xf>
    <xf numFmtId="49" fontId="9" fillId="36" borderId="34" xfId="74" applyNumberFormat="1" applyFont="1" applyFill="1" applyBorder="1" applyAlignment="1">
      <alignment horizontal="left" wrapText="1"/>
    </xf>
    <xf numFmtId="49" fontId="8" fillId="36" borderId="34" xfId="74"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indent="2"/>
    </xf>
    <xf numFmtId="49" fontId="8" fillId="36" borderId="16" xfId="79" applyNumberFormat="1" applyFont="1" applyFill="1" applyBorder="1" applyAlignment="1">
      <alignment horizontal="left" wrapText="1"/>
    </xf>
    <xf numFmtId="49" fontId="9" fillId="36" borderId="32" xfId="91" applyNumberFormat="1" applyFont="1" applyFill="1" applyBorder="1" applyAlignment="1">
      <alignment horizontal="left" wrapText="1"/>
    </xf>
    <xf numFmtId="49" fontId="8" fillId="36" borderId="32" xfId="91" applyNumberFormat="1" applyFont="1" applyFill="1" applyBorder="1" applyAlignment="1">
      <alignment horizontal="left" wrapText="1"/>
    </xf>
    <xf numFmtId="49" fontId="8" fillId="36" borderId="1" xfId="78" applyNumberFormat="1" applyFont="1" applyFill="1" applyAlignment="1">
      <alignment horizontal="left" wrapText="1"/>
    </xf>
    <xf numFmtId="49" fontId="9" fillId="36" borderId="1" xfId="78" applyNumberFormat="1" applyFont="1" applyFill="1" applyBorder="1" applyAlignment="1">
      <alignment horizontal="left" wrapText="1"/>
    </xf>
    <xf numFmtId="49" fontId="8" fillId="36" borderId="1" xfId="78" applyNumberFormat="1" applyFont="1" applyFill="1" applyBorder="1" applyAlignment="1">
      <alignment horizontal="left" wrapText="1"/>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2" applyNumberFormat="1" applyFont="1" applyFill="1" applyAlignment="1">
      <alignment wrapText="1"/>
    </xf>
    <xf numFmtId="49" fontId="8" fillId="36" borderId="0" xfId="0" applyNumberFormat="1" applyFont="1" applyFill="1" applyAlignment="1">
      <alignment wrapText="1"/>
    </xf>
    <xf numFmtId="49" fontId="8" fillId="36" borderId="0" xfId="86" applyNumberFormat="1" applyFont="1" applyFill="1" applyAlignment="1">
      <alignment wrapText="1"/>
    </xf>
    <xf numFmtId="49" fontId="8" fillId="36" borderId="27" xfId="78" applyNumberFormat="1" applyFont="1" applyFill="1" applyBorder="1" applyAlignment="1">
      <alignment horizontal="left"/>
    </xf>
    <xf numFmtId="0" fontId="8" fillId="36" borderId="16" xfId="79" applyNumberFormat="1" applyFont="1" applyFill="1" applyBorder="1" applyAlignment="1">
      <alignment horizontal="left" indent="2"/>
    </xf>
    <xf numFmtId="49" fontId="8" fillId="36" borderId="34" xfId="79" applyNumberFormat="1" applyFont="1" applyFill="1" applyBorder="1" applyAlignment="1">
      <alignment horizontal="left" wrapText="1"/>
    </xf>
    <xf numFmtId="49" fontId="9" fillId="36" borderId="32" xfId="78" applyNumberFormat="1" applyFont="1" applyFill="1" applyBorder="1" applyAlignment="1">
      <alignment horizontal="left" wrapText="1"/>
    </xf>
    <xf numFmtId="49" fontId="8" fillId="36" borderId="2" xfId="79" applyNumberFormat="1" applyFont="1" applyFill="1" applyBorder="1" applyAlignment="1">
      <alignment horizontal="left" wrapText="1"/>
    </xf>
    <xf numFmtId="49" fontId="9" fillId="36" borderId="27" xfId="78" applyNumberFormat="1" applyFont="1" applyFill="1" applyBorder="1" applyAlignment="1">
      <alignment horizontal="left" wrapText="1"/>
    </xf>
    <xf numFmtId="49" fontId="8" fillId="36" borderId="29" xfId="78" applyNumberFormat="1" applyFont="1" applyFill="1" applyBorder="1" applyAlignment="1">
      <alignment horizontal="left" wrapText="1"/>
    </xf>
    <xf numFmtId="49" fontId="9" fillId="36" borderId="1" xfId="78" applyNumberFormat="1" applyFont="1" applyFill="1" applyAlignment="1">
      <alignment horizontal="left" wrapText="1"/>
    </xf>
    <xf numFmtId="0" fontId="8" fillId="36" borderId="16" xfId="79" applyFont="1" applyFill="1" applyBorder="1" applyAlignment="1">
      <alignment horizontal="left" indent="2"/>
    </xf>
    <xf numFmtId="49" fontId="31" fillId="36" borderId="0" xfId="71" applyNumberFormat="1" applyFont="1" applyFill="1" applyAlignment="1">
      <alignment horizontal="lef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0" fontId="8" fillId="36" borderId="0" xfId="0" applyFont="1" applyFill="1" applyAlignment="1">
      <alignment horizontal="left"/>
    </xf>
    <xf numFmtId="49" fontId="8" fillId="36" borderId="16" xfId="79" applyNumberFormat="1" applyFont="1" applyFill="1" applyBorder="1" applyAlignment="1">
      <alignment horizontal="left" indent="2"/>
    </xf>
    <xf numFmtId="49" fontId="8" fillId="36" borderId="16" xfId="79" applyNumberFormat="1" applyFont="1" applyFill="1" applyBorder="1" applyAlignment="1">
      <alignment horizontal="left" wrapText="1" indent="2"/>
    </xf>
    <xf numFmtId="49" fontId="8" fillId="36" borderId="0" xfId="0" applyNumberFormat="1" applyFont="1" applyFill="1" applyAlignment="1">
      <alignment horizontal="left" wrapText="1"/>
    </xf>
    <xf numFmtId="49" fontId="8" fillId="36" borderId="0" xfId="3" applyNumberFormat="1" applyFont="1" applyFill="1" applyAlignment="1">
      <alignment horizontal="left" wrapText="1"/>
    </xf>
    <xf numFmtId="49" fontId="8" fillId="36" borderId="0" xfId="0" applyNumberFormat="1" applyFont="1" applyFill="1" applyBorder="1" applyAlignment="1">
      <alignment horizontal="left" wrapText="1"/>
    </xf>
    <xf numFmtId="49" fontId="31" fillId="36" borderId="0" xfId="71" applyNumberFormat="1" applyFont="1" applyFill="1" applyBorder="1" applyAlignment="1">
      <alignment horizontal="left"/>
    </xf>
    <xf numFmtId="49" fontId="8" fillId="36" borderId="0" xfId="75" applyNumberFormat="1" applyFont="1" applyFill="1" applyAlignment="1">
      <alignment horizontal="right" vertical="center"/>
    </xf>
    <xf numFmtId="0" fontId="9" fillId="36" borderId="34" xfId="74" applyNumberFormat="1" applyFont="1" applyFill="1" applyAlignment="1">
      <alignment horizontal="right"/>
    </xf>
    <xf numFmtId="49" fontId="8" fillId="36" borderId="26" xfId="78" applyNumberFormat="1" applyFont="1" applyFill="1" applyBorder="1" applyAlignment="1">
      <alignment horizontal="left" wrapText="1"/>
    </xf>
    <xf numFmtId="0" fontId="8" fillId="36" borderId="0" xfId="78" applyNumberFormat="1" applyFont="1" applyFill="1" applyBorder="1" applyAlignment="1">
      <alignment horizontal="left"/>
    </xf>
    <xf numFmtId="0" fontId="8" fillId="36" borderId="32" xfId="78" applyFont="1" applyFill="1" applyBorder="1" applyAlignment="1"/>
    <xf numFmtId="0" fontId="8" fillId="36" borderId="27" xfId="78" applyFont="1" applyFill="1" applyBorder="1" applyAlignment="1"/>
    <xf numFmtId="49" fontId="8" fillId="36" borderId="34" xfId="79" applyNumberFormat="1" applyFont="1" applyFill="1" applyBorder="1" applyAlignment="1">
      <alignment horizontal="left"/>
    </xf>
    <xf numFmtId="0" fontId="8" fillId="36" borderId="1" xfId="78" applyFont="1" applyFill="1" applyAlignment="1"/>
    <xf numFmtId="49" fontId="8" fillId="36" borderId="26" xfId="78" applyNumberFormat="1" applyFont="1" applyFill="1" applyBorder="1" applyAlignment="1">
      <alignment horizontal="left"/>
    </xf>
    <xf numFmtId="0" fontId="8" fillId="36" borderId="26" xfId="78" applyFont="1" applyFill="1" applyBorder="1" applyAlignment="1"/>
    <xf numFmtId="0" fontId="8" fillId="36" borderId="27" xfId="78" applyNumberFormat="1" applyFont="1" applyFill="1" applyBorder="1" applyAlignment="1">
      <alignment horizontal="left"/>
    </xf>
    <xf numFmtId="49" fontId="9" fillId="36" borderId="26" xfId="78" applyNumberFormat="1" applyFont="1" applyFill="1" applyBorder="1" applyAlignment="1">
      <alignment horizontal="left"/>
    </xf>
    <xf numFmtId="49" fontId="8" fillId="36" borderId="1" xfId="78" applyNumberFormat="1" applyFont="1" applyFill="1" applyAlignment="1">
      <alignment horizontal="left"/>
    </xf>
    <xf numFmtId="49" fontId="8" fillId="36" borderId="0" xfId="78" applyNumberFormat="1" applyFont="1" applyFill="1" applyBorder="1" applyAlignment="1">
      <alignment horizontal="left" wrapText="1"/>
    </xf>
    <xf numFmtId="0" fontId="8" fillId="36" borderId="27" xfId="78" applyNumberFormat="1" applyFont="1" applyFill="1" applyBorder="1" applyAlignment="1"/>
    <xf numFmtId="0" fontId="8" fillId="36" borderId="27" xfId="78" applyFont="1" applyFill="1" applyBorder="1" applyAlignment="1">
      <alignment horizontal="center"/>
    </xf>
    <xf numFmtId="49" fontId="8" fillId="36" borderId="27" xfId="78" applyNumberFormat="1" applyFont="1" applyFill="1" applyBorder="1" applyAlignment="1">
      <alignment horizontal="left" wrapText="1" indent="2"/>
    </xf>
    <xf numFmtId="49" fontId="9" fillId="36" borderId="27" xfId="78" applyNumberFormat="1" applyFont="1" applyFill="1" applyBorder="1" applyAlignment="1">
      <alignment horizontal="left"/>
    </xf>
    <xf numFmtId="49" fontId="9" fillId="36" borderId="34" xfId="82" applyNumberFormat="1" applyFont="1" applyFill="1" applyAlignment="1">
      <alignment horizontal="left"/>
    </xf>
    <xf numFmtId="0" fontId="8" fillId="36" borderId="27" xfId="78" applyNumberFormat="1" applyFont="1" applyFill="1" applyBorder="1" applyAlignment="1">
      <alignment horizontal="left" wrapText="1"/>
    </xf>
    <xf numFmtId="49" fontId="9" fillId="36" borderId="29" xfId="78" applyNumberFormat="1" applyFont="1" applyFill="1" applyBorder="1" applyAlignment="1">
      <alignment horizontal="left" wrapText="1"/>
    </xf>
    <xf numFmtId="49" fontId="9" fillId="36" borderId="2" xfId="74" applyNumberFormat="1" applyFont="1" applyFill="1" applyBorder="1" applyAlignment="1">
      <alignment horizontal="left"/>
    </xf>
    <xf numFmtId="49" fontId="8" fillId="36" borderId="0" xfId="3" applyNumberFormat="1" applyFont="1" applyFill="1" applyAlignment="1">
      <alignment horizontal="left"/>
    </xf>
    <xf numFmtId="0" fontId="9" fillId="36" borderId="34" xfId="74" applyNumberFormat="1" applyFont="1" applyFill="1" applyBorder="1" applyAlignment="1">
      <alignment horizontal="right"/>
    </xf>
    <xf numFmtId="49" fontId="54" fillId="38" borderId="34" xfId="74" applyNumberFormat="1" applyFont="1" applyFill="1" applyAlignment="1">
      <alignment horizontal="right" wrapText="1"/>
    </xf>
    <xf numFmtId="49" fontId="55" fillId="38" borderId="34" xfId="74" applyNumberFormat="1" applyFont="1" applyFill="1" applyAlignment="1">
      <alignment horizontal="right" wrapText="1"/>
    </xf>
    <xf numFmtId="49" fontId="9" fillId="36" borderId="34" xfId="82" applyNumberFormat="1" applyFont="1" applyFill="1" applyAlignment="1">
      <alignment horizontal="left" wrapText="1"/>
    </xf>
    <xf numFmtId="49" fontId="9" fillId="36" borderId="31" xfId="78" applyNumberFormat="1" applyFont="1" applyFill="1" applyBorder="1" applyAlignment="1">
      <alignment horizontal="left" wrapText="1"/>
    </xf>
    <xf numFmtId="49" fontId="8" fillId="36" borderId="30" xfId="79" applyNumberFormat="1" applyFont="1" applyFill="1" applyBorder="1" applyAlignment="1">
      <alignment horizontal="left" wrapText="1"/>
    </xf>
    <xf numFmtId="49" fontId="54" fillId="36" borderId="34" xfId="74" applyNumberFormat="1" applyFont="1" applyFill="1" applyAlignment="1">
      <alignment horizontal="right" wrapText="1"/>
    </xf>
    <xf numFmtId="49" fontId="55" fillId="36" borderId="34" xfId="74" applyNumberFormat="1" applyFont="1" applyFill="1" applyAlignment="1">
      <alignment horizontal="right" wrapText="1"/>
    </xf>
    <xf numFmtId="49" fontId="9" fillId="36" borderId="34" xfId="74" applyNumberFormat="1" applyFont="1" applyFill="1" applyAlignment="1">
      <alignment horizontal="left" wrapText="1"/>
    </xf>
    <xf numFmtId="49" fontId="8" fillId="36" borderId="31" xfId="78" applyNumberFormat="1" applyFont="1" applyFill="1" applyBorder="1" applyAlignment="1">
      <alignment horizontal="left" wrapText="1"/>
    </xf>
    <xf numFmtId="49" fontId="8" fillId="36" borderId="0" xfId="4" applyNumberFormat="1" applyFont="1" applyFill="1" applyBorder="1" applyAlignment="1">
      <alignment horizontal="left" wrapText="1"/>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0" xfId="4" applyNumberFormat="1" applyFont="1" applyFill="1" applyAlignment="1">
      <alignment horizontal="left"/>
    </xf>
    <xf numFmtId="49" fontId="8" fillId="36" borderId="0" xfId="0" applyNumberFormat="1" applyFont="1" applyFill="1" applyAlignment="1">
      <alignment horizontal="left"/>
    </xf>
    <xf numFmtId="0" fontId="8" fillId="36" borderId="1" xfId="78" applyNumberFormat="1" applyFont="1" applyFill="1" applyAlignment="1">
      <alignment horizontal="left" wrapText="1"/>
    </xf>
    <xf numFmtId="0" fontId="9" fillId="36" borderId="0" xfId="4" applyNumberFormat="1" applyFont="1" applyFill="1" applyAlignment="1">
      <alignment horizontal="left" wrapText="1"/>
    </xf>
    <xf numFmtId="0" fontId="8" fillId="36" borderId="31" xfId="78" applyNumberFormat="1" applyFont="1" applyFill="1" applyBorder="1" applyAlignment="1">
      <alignment horizontal="left" wrapText="1"/>
    </xf>
    <xf numFmtId="49" fontId="8" fillId="36" borderId="0" xfId="86" applyNumberFormat="1" applyFont="1" applyFill="1" applyAlignment="1">
      <alignment horizontal="left" wrapText="1"/>
    </xf>
    <xf numFmtId="0" fontId="8" fillId="36" borderId="0" xfId="0" applyNumberFormat="1" applyFont="1" applyFill="1" applyAlignment="1">
      <alignment horizontal="left"/>
    </xf>
    <xf numFmtId="49" fontId="9" fillId="36" borderId="0" xfId="0" applyNumberFormat="1" applyFont="1" applyFill="1" applyAlignment="1">
      <alignment horizontal="left" wrapText="1"/>
    </xf>
    <xf numFmtId="49" fontId="9" fillId="36" borderId="0" xfId="4" applyNumberFormat="1" applyFont="1" applyFill="1" applyBorder="1" applyAlignment="1">
      <alignment horizontal="left"/>
    </xf>
    <xf numFmtId="0" fontId="9" fillId="36" borderId="34" xfId="74" applyNumberFormat="1" applyFont="1" applyFill="1" applyAlignment="1"/>
    <xf numFmtId="49" fontId="8" fillId="36" borderId="0" xfId="4" applyNumberFormat="1" applyFont="1" applyFill="1" applyAlignment="1">
      <alignment horizontal="left" wrapText="1"/>
    </xf>
    <xf numFmtId="0" fontId="0" fillId="36" borderId="0" xfId="0" applyFill="1"/>
    <xf numFmtId="49" fontId="12" fillId="36" borderId="0" xfId="0" applyNumberFormat="1" applyFont="1" applyFill="1" applyBorder="1" applyAlignment="1">
      <alignment horizontal="left" wrapText="1"/>
    </xf>
    <xf numFmtId="49" fontId="0" fillId="36" borderId="0" xfId="0" applyNumberFormat="1" applyFill="1" applyBorder="1" applyAlignment="1">
      <alignment horizontal="left" wrapText="1"/>
    </xf>
    <xf numFmtId="49" fontId="9" fillId="36" borderId="0" xfId="0" applyNumberFormat="1" applyFont="1" applyFill="1"/>
    <xf numFmtId="49" fontId="8" fillId="36" borderId="1" xfId="78" applyNumberFormat="1" applyFont="1" applyFill="1" applyBorder="1" applyAlignment="1">
      <alignment horizontal="left"/>
    </xf>
    <xf numFmtId="49" fontId="8" fillId="36" borderId="0" xfId="77" quotePrefix="1" applyNumberFormat="1" applyFont="1" applyFill="1" applyBorder="1" applyAlignment="1">
      <alignment horizontal="left" wrapText="1"/>
    </xf>
    <xf numFmtId="49" fontId="8" fillId="36" borderId="0" xfId="71" applyNumberFormat="1" applyFont="1" applyFill="1" applyAlignment="1">
      <alignment horizontal="left"/>
    </xf>
    <xf numFmtId="49" fontId="8" fillId="36" borderId="0" xfId="4" applyNumberFormat="1" applyFont="1" applyFill="1" applyAlignment="1">
      <alignment horizontal="left"/>
    </xf>
    <xf numFmtId="0" fontId="0" fillId="36" borderId="0" xfId="0" applyFill="1" applyAlignment="1">
      <alignment horizontal="left"/>
    </xf>
    <xf numFmtId="0" fontId="8" fillId="36" borderId="1" xfId="78" applyNumberFormat="1" applyFont="1" applyFill="1" applyBorder="1" applyAlignment="1">
      <alignment horizontal="left"/>
    </xf>
    <xf numFmtId="0" fontId="8" fillId="36" borderId="0" xfId="86" applyNumberFormat="1" applyFont="1" applyFill="1" applyAlignment="1">
      <alignment horizontal="left" wrapText="1"/>
    </xf>
    <xf numFmtId="0" fontId="9" fillId="36" borderId="0" xfId="0" applyNumberFormat="1" applyFont="1" applyFill="1" applyAlignment="1">
      <alignment horizontal="left"/>
    </xf>
    <xf numFmtId="49" fontId="8" fillId="36" borderId="0" xfId="71" applyNumberFormat="1" applyFont="1" applyFill="1" applyAlignment="1"/>
    <xf numFmtId="0" fontId="8" fillId="36" borderId="1" xfId="78" applyNumberFormat="1" applyFont="1" applyFill="1" applyBorder="1" applyAlignment="1">
      <alignment horizontal="left" wrapText="1"/>
    </xf>
    <xf numFmtId="0" fontId="8" fillId="36" borderId="16" xfId="79" applyNumberFormat="1" applyFont="1" applyFill="1" applyBorder="1" applyAlignment="1">
      <alignment horizontal="left" wrapText="1"/>
    </xf>
    <xf numFmtId="0" fontId="9" fillId="36" borderId="34" xfId="82" applyNumberFormat="1" applyFont="1" applyFill="1" applyAlignment="1">
      <alignment horizontal="left" wrapText="1"/>
    </xf>
    <xf numFmtId="0" fontId="9" fillId="36" borderId="30" xfId="74" applyNumberFormat="1" applyFont="1" applyFill="1" applyBorder="1" applyAlignment="1">
      <alignment horizontal="left" wrapText="1"/>
    </xf>
    <xf numFmtId="49" fontId="31" fillId="36" borderId="0" xfId="71" applyNumberFormat="1" applyFont="1" applyFill="1" applyAlignment="1"/>
    <xf numFmtId="49" fontId="8" fillId="0" borderId="0" xfId="4" applyNumberFormat="1" applyFont="1" applyFill="1" applyAlignment="1">
      <alignment horizontal="left" wrapText="1"/>
    </xf>
    <xf numFmtId="49" fontId="8" fillId="36" borderId="27" xfId="78" applyNumberFormat="1" applyFont="1" applyFill="1" applyBorder="1" applyAlignment="1">
      <alignment horizontal="left" vertical="top"/>
    </xf>
    <xf numFmtId="49" fontId="8" fillId="36" borderId="1" xfId="78" applyNumberFormat="1" applyFont="1" applyFill="1" applyBorder="1" applyAlignment="1">
      <alignment horizontal="left" vertical="top"/>
    </xf>
    <xf numFmtId="49" fontId="9" fillId="36" borderId="1" xfId="78" applyNumberFormat="1" applyFont="1" applyFill="1" applyBorder="1" applyAlignment="1">
      <alignment horizontal="left"/>
    </xf>
    <xf numFmtId="49" fontId="8" fillId="36" borderId="30" xfId="79" applyNumberFormat="1" applyFont="1" applyFill="1" applyBorder="1" applyAlignment="1">
      <alignment horizontal="left"/>
    </xf>
    <xf numFmtId="49" fontId="8" fillId="36" borderId="32" xfId="78" applyNumberFormat="1" applyFont="1" applyFill="1" applyBorder="1" applyAlignment="1">
      <alignment horizontal="left"/>
    </xf>
    <xf numFmtId="49" fontId="9" fillId="36" borderId="30" xfId="74" applyNumberFormat="1" applyFont="1" applyFill="1" applyBorder="1" applyAlignment="1">
      <alignment horizontal="left"/>
    </xf>
    <xf numFmtId="49" fontId="31" fillId="36" borderId="0" xfId="71" applyNumberFormat="1" applyFont="1" applyFill="1" applyAlignment="1">
      <alignment horizontal="left" wrapText="1"/>
    </xf>
    <xf numFmtId="49" fontId="8" fillId="36" borderId="0" xfId="71" applyNumberFormat="1" applyFont="1" applyFill="1" applyAlignment="1">
      <alignment wrapText="1"/>
    </xf>
    <xf numFmtId="2" fontId="8" fillId="36" borderId="0" xfId="4" applyNumberFormat="1" applyFont="1" applyFill="1" applyAlignment="1">
      <alignment horizontal="left" wrapText="1"/>
    </xf>
    <xf numFmtId="2" fontId="8" fillId="36" borderId="0" xfId="0" applyNumberFormat="1" applyFont="1" applyFill="1" applyAlignment="1">
      <alignment horizontal="left" wrapText="1"/>
    </xf>
    <xf numFmtId="49" fontId="8" fillId="36" borderId="34" xfId="74" applyNumberFormat="1" applyFont="1" applyFill="1" applyAlignment="1">
      <alignment horizontal="left" wrapText="1"/>
    </xf>
    <xf numFmtId="49" fontId="0" fillId="36" borderId="0" xfId="0" applyNumberFormat="1" applyFill="1" applyAlignment="1">
      <alignment horizontal="left"/>
    </xf>
    <xf numFmtId="0" fontId="9" fillId="0" borderId="0" xfId="77" applyNumberFormat="1" applyFont="1" applyFill="1" applyBorder="1" applyAlignment="1">
      <alignment horizontal="center"/>
    </xf>
    <xf numFmtId="49" fontId="8" fillId="38" borderId="32" xfId="78" applyNumberFormat="1" applyFont="1" applyFill="1" applyBorder="1" applyAlignment="1">
      <alignment horizontal="right" wrapText="1"/>
    </xf>
    <xf numFmtId="0" fontId="8" fillId="36" borderId="0" xfId="0" applyNumberFormat="1" applyFont="1" applyFill="1" applyBorder="1" applyAlignment="1">
      <alignment horizontal="left" wrapText="1"/>
    </xf>
    <xf numFmtId="0" fontId="9" fillId="38" borderId="34" xfId="74" applyNumberFormat="1" applyFont="1" applyFill="1" applyAlignment="1">
      <alignment horizontal="right" wrapText="1"/>
    </xf>
    <xf numFmtId="49" fontId="8" fillId="38" borderId="27" xfId="78" applyNumberFormat="1" applyFont="1" applyFill="1" applyBorder="1" applyAlignment="1">
      <alignment horizontal="right" wrapText="1"/>
    </xf>
    <xf numFmtId="0" fontId="8" fillId="38" borderId="34" xfId="79" applyNumberFormat="1" applyFont="1" applyFill="1" applyBorder="1" applyAlignment="1">
      <alignment horizontal="right" wrapText="1"/>
    </xf>
    <xf numFmtId="49" fontId="9" fillId="0" borderId="0" xfId="0" applyNumberFormat="1" applyFont="1"/>
    <xf numFmtId="49" fontId="8" fillId="36" borderId="0" xfId="71" applyNumberFormat="1" applyFont="1" applyFill="1" applyBorder="1" applyAlignment="1">
      <alignment horizontal="left"/>
    </xf>
    <xf numFmtId="0" fontId="31" fillId="36" borderId="0" xfId="4" applyNumberFormat="1" applyFont="1" applyFill="1" applyAlignment="1">
      <alignment horizontal="left"/>
    </xf>
    <xf numFmtId="1" fontId="9" fillId="36" borderId="0" xfId="4" applyNumberFormat="1" applyFont="1" applyFill="1" applyAlignment="1">
      <alignment horizontal="left"/>
    </xf>
    <xf numFmtId="0" fontId="35" fillId="0" borderId="0" xfId="4"/>
    <xf numFmtId="0" fontId="8" fillId="36" borderId="34" xfId="79" applyNumberFormat="1" applyFont="1" applyFill="1" applyBorder="1" applyAlignment="1">
      <alignment horizontal="left"/>
    </xf>
    <xf numFmtId="49" fontId="9" fillId="36" borderId="0" xfId="90" applyNumberFormat="1" applyFont="1" applyFill="1" applyBorder="1" applyAlignment="1">
      <alignment horizontal="left"/>
    </xf>
    <xf numFmtId="49" fontId="8" fillId="36" borderId="0" xfId="90" applyNumberFormat="1" applyFont="1" applyFill="1" applyAlignment="1">
      <alignment horizontal="left"/>
    </xf>
    <xf numFmtId="1" fontId="9" fillId="36" borderId="0" xfId="90" applyNumberFormat="1" applyFont="1" applyFill="1" applyBorder="1" applyAlignment="1">
      <alignment horizontal="left"/>
    </xf>
    <xf numFmtId="1" fontId="8" fillId="36" borderId="0" xfId="90" applyNumberFormat="1" applyFont="1" applyFill="1" applyAlignment="1">
      <alignment horizontal="left"/>
    </xf>
    <xf numFmtId="49" fontId="9" fillId="36" borderId="0" xfId="0" applyNumberFormat="1" applyFont="1" applyFill="1" applyAlignment="1">
      <alignment horizontal="left"/>
    </xf>
    <xf numFmtId="1" fontId="9" fillId="36" borderId="0" xfId="4" applyNumberFormat="1" applyFont="1" applyFill="1" applyBorder="1" applyAlignment="1">
      <alignment horizontal="left"/>
    </xf>
    <xf numFmtId="1" fontId="8" fillId="36" borderId="0" xfId="0" applyNumberFormat="1" applyFont="1" applyFill="1" applyAlignment="1">
      <alignment horizontal="left"/>
    </xf>
    <xf numFmtId="49" fontId="8" fillId="36" borderId="0" xfId="71" applyNumberFormat="1" applyFont="1" applyFill="1" applyBorder="1" applyAlignment="1"/>
    <xf numFmtId="49" fontId="8" fillId="36" borderId="34" xfId="82" applyNumberFormat="1" applyFont="1" applyFill="1" applyAlignment="1">
      <alignment horizontal="left"/>
    </xf>
    <xf numFmtId="49" fontId="8" fillId="36" borderId="30" xfId="74" applyNumberFormat="1" applyFont="1" applyFill="1" applyBorder="1" applyAlignment="1">
      <alignment horizontal="left"/>
    </xf>
    <xf numFmtId="49" fontId="9" fillId="36" borderId="30" xfId="74" applyNumberFormat="1" applyFont="1" applyFill="1" applyBorder="1" applyAlignment="1">
      <alignment horizontal="left" wrapText="1"/>
    </xf>
    <xf numFmtId="49" fontId="8" fillId="36" borderId="30" xfId="74" applyNumberFormat="1" applyFont="1" applyFill="1" applyBorder="1" applyAlignment="1">
      <alignment horizontal="left" wrapText="1"/>
    </xf>
    <xf numFmtId="49" fontId="8" fillId="36" borderId="34" xfId="82" applyNumberFormat="1" applyFont="1" applyFill="1" applyAlignment="1">
      <alignment horizontal="left" wrapText="1"/>
    </xf>
    <xf numFmtId="49" fontId="9" fillId="36" borderId="32" xfId="78" applyNumberFormat="1" applyFont="1" applyFill="1" applyBorder="1" applyAlignment="1">
      <alignment horizontal="left"/>
    </xf>
    <xf numFmtId="0" fontId="31" fillId="36" borderId="0" xfId="71" applyNumberFormat="1" applyFont="1" applyFill="1" applyBorder="1" applyAlignment="1">
      <alignment horizontal="left"/>
    </xf>
    <xf numFmtId="0" fontId="8" fillId="36" borderId="0" xfId="71" applyNumberFormat="1" applyFont="1" applyFill="1" applyBorder="1" applyAlignment="1">
      <alignment horizontal="left"/>
    </xf>
    <xf numFmtId="49" fontId="9" fillId="36" borderId="0" xfId="90" applyNumberFormat="1" applyFont="1" applyFill="1" applyAlignment="1">
      <alignment horizontal="left" wrapText="1"/>
    </xf>
    <xf numFmtId="49" fontId="31" fillId="36" borderId="0" xfId="71" applyNumberFormat="1" applyFont="1" applyFill="1" applyBorder="1" applyAlignment="1">
      <alignment horizontal="left" wrapText="1"/>
    </xf>
    <xf numFmtId="49" fontId="8" fillId="36" borderId="0" xfId="71" applyNumberFormat="1" applyFont="1" applyFill="1" applyBorder="1" applyAlignment="1">
      <alignment horizontal="left" wrapText="1"/>
    </xf>
    <xf numFmtId="0" fontId="9" fillId="36" borderId="0" xfId="4" applyNumberFormat="1" applyFont="1" applyFill="1" applyAlignment="1">
      <alignment horizontal="left"/>
    </xf>
    <xf numFmtId="0" fontId="8" fillId="36" borderId="0" xfId="72" applyNumberFormat="1" applyFont="1" applyFill="1" applyBorder="1" applyAlignment="1">
      <alignment horizontal="left" wrapText="1"/>
    </xf>
    <xf numFmtId="49" fontId="9" fillId="36" borderId="0" xfId="77" applyNumberFormat="1" applyFont="1" applyFill="1" applyBorder="1" applyAlignment="1">
      <alignment horizontal="left"/>
    </xf>
    <xf numFmtId="0" fontId="8" fillId="36" borderId="0" xfId="4" applyNumberFormat="1" applyFont="1" applyFill="1" applyBorder="1" applyAlignment="1">
      <alignment horizontal="left" wrapText="1"/>
    </xf>
    <xf numFmtId="49" fontId="0" fillId="36" borderId="1" xfId="78" applyNumberFormat="1" applyFont="1" applyFill="1" applyAlignment="1">
      <alignment horizontal="left"/>
    </xf>
    <xf numFmtId="0" fontId="9" fillId="36" borderId="0" xfId="77" applyNumberFormat="1" applyFont="1" applyFill="1" applyBorder="1" applyAlignment="1">
      <alignment horizontal="right" wrapText="1"/>
    </xf>
    <xf numFmtId="0" fontId="8" fillId="36" borderId="26" xfId="4" applyNumberFormat="1" applyFont="1" applyFill="1" applyBorder="1"/>
    <xf numFmtId="0" fontId="8" fillId="36" borderId="0" xfId="4" applyNumberFormat="1" applyFont="1" applyFill="1"/>
    <xf numFmtId="0" fontId="8" fillId="36" borderId="0" xfId="4" applyNumberFormat="1" applyFont="1" applyFill="1" applyBorder="1"/>
    <xf numFmtId="49" fontId="9" fillId="36" borderId="0" xfId="4" applyNumberFormat="1" applyFont="1" applyFill="1" applyBorder="1" applyAlignment="1">
      <alignment horizontal="left" wrapText="1"/>
    </xf>
    <xf numFmtId="2" fontId="9" fillId="36" borderId="30" xfId="74" applyNumberFormat="1" applyFont="1" applyFill="1" applyBorder="1" applyAlignment="1">
      <alignment horizontal="left" wrapText="1"/>
    </xf>
    <xf numFmtId="49" fontId="9" fillId="0" borderId="1" xfId="78" applyNumberFormat="1" applyFont="1" applyFill="1" applyAlignment="1">
      <alignment horizontal="left" wrapText="1"/>
    </xf>
    <xf numFmtId="0" fontId="9" fillId="36" borderId="0" xfId="4" applyNumberFormat="1" applyFont="1" applyFill="1" applyBorder="1" applyAlignment="1">
      <alignment horizontal="left" wrapText="1"/>
    </xf>
    <xf numFmtId="49" fontId="8" fillId="0" borderId="1" xfId="78" applyNumberFormat="1" applyFont="1" applyFill="1" applyAlignment="1">
      <alignment horizontal="left" wrapText="1"/>
    </xf>
    <xf numFmtId="0" fontId="8" fillId="36" borderId="0" xfId="4" applyNumberFormat="1" applyFont="1" applyFill="1" applyAlignment="1">
      <alignment horizontal="center"/>
    </xf>
    <xf numFmtId="2" fontId="9" fillId="36" borderId="34" xfId="74" applyNumberFormat="1" applyFont="1" applyFill="1" applyAlignment="1">
      <alignment horizontal="left" wrapText="1"/>
    </xf>
    <xf numFmtId="0" fontId="9" fillId="36" borderId="1" xfId="78" applyNumberFormat="1" applyFont="1" applyFill="1" applyAlignment="1">
      <alignment horizontal="left" wrapText="1"/>
    </xf>
    <xf numFmtId="49" fontId="9" fillId="36" borderId="32" xfId="78" applyNumberFormat="1" applyFont="1" applyFill="1" applyBorder="1" applyAlignment="1"/>
    <xf numFmtId="49" fontId="9" fillId="36" borderId="27" xfId="78" applyNumberFormat="1" applyFont="1" applyFill="1" applyBorder="1" applyAlignment="1"/>
    <xf numFmtId="0" fontId="8" fillId="36" borderId="33" xfId="4" applyNumberFormat="1" applyFont="1" applyFill="1" applyBorder="1"/>
    <xf numFmtId="49" fontId="0" fillId="36" borderId="27" xfId="78" applyNumberFormat="1" applyFont="1" applyFill="1" applyBorder="1" applyAlignment="1">
      <alignment horizontal="left" indent="2"/>
    </xf>
    <xf numFmtId="49" fontId="9" fillId="0" borderId="1" xfId="78" applyNumberFormat="1" applyFont="1" applyFill="1" applyAlignment="1">
      <alignment horizontal="left"/>
    </xf>
    <xf numFmtId="0" fontId="8" fillId="0" borderId="0" xfId="0" applyNumberFormat="1" applyFont="1" applyFill="1" applyAlignment="1">
      <alignment horizontal="left" wrapText="1"/>
    </xf>
    <xf numFmtId="0" fontId="8" fillId="36" borderId="0" xfId="4" applyFont="1" applyFill="1" applyAlignment="1">
      <alignment horizontal="left" wrapText="1"/>
    </xf>
    <xf numFmtId="0" fontId="8" fillId="36" borderId="0" xfId="0" applyFont="1" applyFill="1" applyAlignment="1">
      <alignment horizontal="left" wrapText="1"/>
    </xf>
    <xf numFmtId="49" fontId="9" fillId="36" borderId="34" xfId="74" applyNumberFormat="1" applyFont="1" applyFill="1" applyBorder="1" applyAlignment="1">
      <alignment horizontal="left"/>
    </xf>
    <xf numFmtId="49" fontId="8" fillId="36" borderId="34" xfId="79" applyNumberFormat="1" applyFont="1" applyFill="1" applyBorder="1" applyAlignment="1">
      <alignment horizontal="left" wrapText="1" indent="2"/>
    </xf>
    <xf numFmtId="49" fontId="31" fillId="36" borderId="0" xfId="4" applyNumberFormat="1" applyFont="1" applyFill="1" applyBorder="1" applyAlignment="1">
      <alignment horizontal="left"/>
    </xf>
    <xf numFmtId="49" fontId="8" fillId="36" borderId="0" xfId="0" applyNumberFormat="1" applyFont="1" applyFill="1" applyBorder="1" applyAlignment="1"/>
    <xf numFmtId="49" fontId="8" fillId="0" borderId="16" xfId="79" applyNumberFormat="1" applyFont="1" applyFill="1" applyBorder="1" applyAlignment="1">
      <alignment horizontal="left" indent="2"/>
    </xf>
    <xf numFmtId="49" fontId="8" fillId="36" borderId="34" xfId="74" applyNumberFormat="1" applyFont="1" applyFill="1" applyBorder="1" applyAlignment="1">
      <alignment horizontal="left"/>
    </xf>
    <xf numFmtId="0" fontId="9" fillId="0" borderId="0" xfId="0" applyFont="1"/>
    <xf numFmtId="49" fontId="9" fillId="36" borderId="0" xfId="77" applyNumberFormat="1" applyFont="1" applyFill="1" applyAlignment="1">
      <alignment horizontal="left"/>
    </xf>
    <xf numFmtId="49" fontId="8" fillId="36" borderId="0" xfId="63" applyNumberFormat="1" applyFont="1" applyFill="1" applyAlignment="1">
      <alignment horizontal="left" wrapText="1"/>
    </xf>
    <xf numFmtId="1" fontId="8" fillId="36" borderId="0" xfId="0" applyNumberFormat="1" applyFont="1" applyFill="1" applyAlignment="1">
      <alignment horizontal="left" wrapText="1"/>
    </xf>
    <xf numFmtId="49" fontId="9" fillId="36" borderId="0" xfId="77" applyNumberFormat="1" applyFont="1" applyFill="1" applyAlignment="1">
      <alignment horizontal="left" wrapText="1"/>
    </xf>
    <xf numFmtId="1" fontId="9" fillId="36" borderId="0" xfId="77" applyNumberFormat="1" applyFont="1" applyFill="1" applyAlignment="1">
      <alignment horizontal="left" wrapText="1"/>
    </xf>
    <xf numFmtId="0" fontId="8" fillId="36" borderId="0" xfId="0" applyNumberFormat="1" applyFont="1" applyFill="1"/>
    <xf numFmtId="0" fontId="9" fillId="36" borderId="0" xfId="0" applyNumberFormat="1" applyFont="1" applyFill="1"/>
    <xf numFmtId="49" fontId="0" fillId="36" borderId="34" xfId="74" applyNumberFormat="1" applyFont="1" applyFill="1" applyAlignment="1">
      <alignment horizontal="left" wrapText="1"/>
    </xf>
    <xf numFmtId="0" fontId="8" fillId="0" borderId="0" xfId="4" applyNumberFormat="1" applyFont="1" applyFill="1" applyAlignment="1">
      <alignment horizontal="left" wrapText="1"/>
    </xf>
    <xf numFmtId="49" fontId="8" fillId="0" borderId="0" xfId="0" applyNumberFormat="1" applyFont="1" applyFill="1" applyAlignment="1">
      <alignment horizontal="left" wrapText="1"/>
    </xf>
    <xf numFmtId="49" fontId="0" fillId="0" borderId="0" xfId="0" applyNumberFormat="1" applyFill="1" applyAlignment="1">
      <alignment horizontal="left" wrapText="1"/>
    </xf>
    <xf numFmtId="0" fontId="31" fillId="36" borderId="0" xfId="71" applyNumberFormat="1" applyFont="1" applyFill="1" applyAlignment="1">
      <alignment horizontal="left" vertical="top"/>
    </xf>
    <xf numFmtId="0" fontId="8" fillId="36" borderId="0" xfId="71" applyNumberFormat="1" applyFont="1" applyFill="1" applyAlignment="1">
      <alignment horizontal="left" vertical="top"/>
    </xf>
    <xf numFmtId="1" fontId="9" fillId="36" borderId="0" xfId="77" applyNumberFormat="1" applyFont="1" applyFill="1" applyAlignment="1">
      <alignment horizontal="left"/>
    </xf>
    <xf numFmtId="1" fontId="8" fillId="36" borderId="0" xfId="0" applyNumberFormat="1" applyFont="1" applyFill="1" applyAlignment="1">
      <alignment wrapText="1"/>
    </xf>
    <xf numFmtId="49" fontId="31" fillId="36" borderId="0" xfId="71" applyNumberFormat="1" applyFill="1" applyAlignment="1">
      <alignment horizontal="left"/>
    </xf>
  </cellXfs>
  <cellStyles count="92">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xr:uid="{00000000-0005-0000-0000-000018000000}"/>
    <cellStyle name="ar_border 2" xfId="89" xr:uid="{6239B585-B52B-4584-956E-2F7F86DC3E90}"/>
    <cellStyle name="ar_border_pdf" xfId="82" xr:uid="{00000000-0005-0000-0000-000019000000}"/>
    <cellStyle name="ar_dottedborder" xfId="78" xr:uid="{00000000-0005-0000-0000-00001A000000}"/>
    <cellStyle name="ar_dottedborder_pagebreak2015" xfId="91" xr:uid="{7E7E5374-C498-438C-93BB-B456D61FDED2}"/>
    <cellStyle name="ar_head" xfId="71" xr:uid="{00000000-0005-0000-0000-00001B000000}"/>
    <cellStyle name="ar_leveys107" xfId="70" xr:uid="{00000000-0005-0000-0000-00001C000000}"/>
    <cellStyle name="ar_leveys110" xfId="81" xr:uid="{00000000-0005-0000-0000-00001D000000}"/>
    <cellStyle name="ar_leveys120" xfId="68" xr:uid="{00000000-0005-0000-0000-00001E000000}"/>
    <cellStyle name="ar_leveys120 2" xfId="88" xr:uid="{EEF75546-24F6-4771-8667-BFC919E1C3EF}"/>
    <cellStyle name="ar_leveys20" xfId="72" xr:uid="{00000000-0005-0000-0000-00001F000000}"/>
    <cellStyle name="ar_leveys30" xfId="80" xr:uid="{00000000-0005-0000-0000-000020000000}"/>
    <cellStyle name="ar_leveys460" xfId="85" xr:uid="{00000000-0005-0000-0000-000021000000}"/>
    <cellStyle name="ar_leveys50" xfId="67" xr:uid="{00000000-0005-0000-0000-000022000000}"/>
    <cellStyle name="ar_leveys60" xfId="66" xr:uid="{00000000-0005-0000-0000-000023000000}"/>
    <cellStyle name="ar_leveys64" xfId="73" xr:uid="{00000000-0005-0000-0000-000024000000}"/>
    <cellStyle name="ar_leveys70" xfId="64" xr:uid="{00000000-0005-0000-0000-000025000000}"/>
    <cellStyle name="ar_leveys80" xfId="69" xr:uid="{00000000-0005-0000-0000-000026000000}"/>
    <cellStyle name="ar_leveys90" xfId="65" xr:uid="{00000000-0005-0000-0000-000028000000}"/>
    <cellStyle name="ar_pagebreak" xfId="63" xr:uid="{00000000-0005-0000-0000-000029000000}"/>
    <cellStyle name="ar_pagebreak2015" xfId="90" xr:uid="{2A6DBBE0-6B69-4216-8245-31F8D4E3BDC3}"/>
    <cellStyle name="ar_smallheading" xfId="74" xr:uid="{00000000-0005-0000-0000-00002B000000}"/>
    <cellStyle name="ar_smallheading_noborder" xfId="77" xr:uid="{00000000-0005-0000-0000-00002C000000}"/>
    <cellStyle name="ar-middle" xfId="75" xr:uid="{00000000-0005-0000-0000-00002D000000}"/>
    <cellStyle name="ar-smallheading" xfId="87" xr:uid="{00000000-0005-0000-0000-00002E000000}"/>
    <cellStyle name="ar-strictseparator" xfId="86" xr:uid="{00000000-0005-0000-0000-00002F000000}"/>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xr:uid="{00000000-0005-0000-0000-00003C000000}"/>
    <cellStyle name="Input" xfId="14" builtinId="20" customBuiltin="1"/>
    <cellStyle name="Linked Cell" xfId="17" builtinId="24" customBuiltin="1"/>
    <cellStyle name="Neutral" xfId="13" builtinId="28" customBuiltin="1"/>
    <cellStyle name="Normal" xfId="0" builtinId="0" customBuiltin="1"/>
    <cellStyle name="Normal 2" xfId="84" xr:uid="{00000000-0005-0000-0000-000041000000}"/>
    <cellStyle name="Normal 3" xfId="83" xr:uid="{00000000-0005-0000-0000-000042000000}"/>
    <cellStyle name="Normal_Five Years in Figures" xfId="2" xr:uid="{00000000-0005-0000-0000-000043000000}"/>
    <cellStyle name="Normal_Interimreport Q2_2010 ilman kaavoja" xfId="76" xr:uid="{00000000-0005-0000-0000-000044000000}"/>
    <cellStyle name="Normal_IS_BS_CF_EQ_2008" xfId="3" xr:uid="{00000000-0005-0000-0000-000045000000}"/>
    <cellStyle name="Normal_Notes 2008" xfId="4" xr:uid="{00000000-0005-0000-0000-000048000000}"/>
    <cellStyle name="Normale_2000" xfId="5" xr:uid="{00000000-0005-0000-0000-00004A000000}"/>
    <cellStyle name="Note 2" xfId="49" xr:uid="{00000000-0005-0000-0000-00004B000000}"/>
    <cellStyle name="Output" xfId="15" builtinId="21" customBuiltin="1"/>
    <cellStyle name="Percent 10" xfId="56" xr:uid="{00000000-0005-0000-0000-00004E000000}"/>
    <cellStyle name="Percent 11" xfId="57" xr:uid="{00000000-0005-0000-0000-00004F000000}"/>
    <cellStyle name="Percent 12" xfId="58" xr:uid="{00000000-0005-0000-0000-000050000000}"/>
    <cellStyle name="Percent 13" xfId="59" xr:uid="{00000000-0005-0000-0000-000051000000}"/>
    <cellStyle name="Percent 14" xfId="60" xr:uid="{00000000-0005-0000-0000-000052000000}"/>
    <cellStyle name="Percent 15" xfId="61" xr:uid="{00000000-0005-0000-0000-000053000000}"/>
    <cellStyle name="Percent 16" xfId="62" xr:uid="{00000000-0005-0000-0000-000054000000}"/>
    <cellStyle name="Percent 2" xfId="46" xr:uid="{00000000-0005-0000-0000-000055000000}"/>
    <cellStyle name="Percent 3" xfId="50" xr:uid="{00000000-0005-0000-0000-000056000000}"/>
    <cellStyle name="Percent 4" xfId="48" xr:uid="{00000000-0005-0000-0000-000057000000}"/>
    <cellStyle name="Percent 5" xfId="53" xr:uid="{00000000-0005-0000-0000-000058000000}"/>
    <cellStyle name="Percent 6" xfId="47" xr:uid="{00000000-0005-0000-0000-000059000000}"/>
    <cellStyle name="Percent 7" xfId="52" xr:uid="{00000000-0005-0000-0000-00005A000000}"/>
    <cellStyle name="Percent 8" xfId="54" xr:uid="{00000000-0005-0000-0000-00005B000000}"/>
    <cellStyle name="Percent 9" xfId="55" xr:uid="{00000000-0005-0000-0000-00005C000000}"/>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EBEBEB"/>
      <color rgb="FFFFCCFF"/>
      <color rgb="FF996633"/>
      <color rgb="FF66FF33"/>
      <color rgb="FF339933"/>
      <color rgb="FFFF33CC"/>
      <color rgb="FF0066FF"/>
      <color rgb="FFFF6600"/>
      <color rgb="FFCCFF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en-US/2018/ar/financial-review/financial-statements/consolidated-financial-statements/notes-to-the-consolidated-financial-statements/" TargetMode="External"/><Relationship Id="rId13" Type="http://schemas.openxmlformats.org/officeDocument/2006/relationships/hyperlink" Target="http://www.wartsilareports.com/en-US/2018/ar/financial-review/financial-statements/consolidated-financial-statements/notes-to-the-consolidated-financial-statements/" TargetMode="External"/><Relationship Id="rId3" Type="http://schemas.openxmlformats.org/officeDocument/2006/relationships/hyperlink" Target="http://www.wartsilareports.com/en-US/2018/ar/financial-review/financial-statements/consolidated-financial-statements/notes-to-the-consolidated-financial-statements/" TargetMode="External"/><Relationship Id="rId7" Type="http://schemas.openxmlformats.org/officeDocument/2006/relationships/hyperlink" Target="http://www.wartsilareports.com/en-US/2018/ar/financial-review/financial-statements/consolidated-financial-statements/notes-to-the-consolidated-financial-statements/" TargetMode="External"/><Relationship Id="rId12" Type="http://schemas.openxmlformats.org/officeDocument/2006/relationships/hyperlink" Target="http://www.wartsilareports.com/en-US/2018/ar/financial-review/financial-statements/consolidated-financial-statements/notes-to-the-consolidated-financial-statements/" TargetMode="External"/><Relationship Id="rId2" Type="http://schemas.openxmlformats.org/officeDocument/2006/relationships/hyperlink" Target="http://www.wartsilareports.com/en-US/2018/ar/financial-review/financial-statements/consolidated-financial-statements/notes-to-the-consolidated-financial-statements/" TargetMode="External"/><Relationship Id="rId1" Type="http://schemas.openxmlformats.org/officeDocument/2006/relationships/hyperlink" Target="http://www.wartsilareports.com/en-US/2018/ar/financial-review/financial-statements/consolidated-financial-statements/notes-to-the-consolidated-financial-statements/" TargetMode="External"/><Relationship Id="rId6" Type="http://schemas.openxmlformats.org/officeDocument/2006/relationships/hyperlink" Target="http://www.wartsilareports.com/en-US/2018/ar/financial-review/financial-statements/consolidated-financial-statements/notes-to-the-consolidated-financial-statements/" TargetMode="External"/><Relationship Id="rId11" Type="http://schemas.openxmlformats.org/officeDocument/2006/relationships/hyperlink" Target="http://www.wartsilareports.com/en-US/2018/ar/financial-review/financial-statements/consolidated-financial-statements/notes-to-the-consolidated-financial-statements/" TargetMode="External"/><Relationship Id="rId5" Type="http://schemas.openxmlformats.org/officeDocument/2006/relationships/hyperlink" Target="http://www.wartsilareports.com/en-US/2018/ar/financial-review/financial-statements/consolidated-financial-statements/notes-to-the-consolidated-financial-statements/" TargetMode="External"/><Relationship Id="rId15" Type="http://schemas.openxmlformats.org/officeDocument/2006/relationships/customProperty" Target="../customProperty6.bin"/><Relationship Id="rId10" Type="http://schemas.openxmlformats.org/officeDocument/2006/relationships/hyperlink" Target="http://www.wartsilareports.com/en-US/2018/ar/financial-review/financial-statements/consolidated-financial-statements/notes-to-the-consolidated-financial-statements/" TargetMode="External"/><Relationship Id="rId4" Type="http://schemas.openxmlformats.org/officeDocument/2006/relationships/hyperlink" Target="http://www.wartsilareports.com/en-US/2018/ar/financial-review/financial-statements/consolidated-financial-statements/notes-to-the-consolidated-financial-statements/" TargetMode="External"/><Relationship Id="rId9" Type="http://schemas.openxmlformats.org/officeDocument/2006/relationships/hyperlink" Target="http://www.wartsilareports.com/en-US/2018/ar/financial-review/financial-statements/consolidated-financial-statements/notes-to-the-consolidated-financial-statements/"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6.bin"/><Relationship Id="rId1" Type="http://schemas.openxmlformats.org/officeDocument/2006/relationships/hyperlink" Target="http://www.wartsilareports.com/en-US/2018/ar/financial-review/financial-statements/consolidated-financial-statements/notes-to-the-consolidated-financial-statement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www.wartsilareports.com/en-US/2018/ar/financial-review/financial-statements/consolidated-financial-statements/notes-to-the-consolidated-financial-statements/" TargetMode="External"/><Relationship Id="rId18" Type="http://schemas.openxmlformats.org/officeDocument/2006/relationships/hyperlink" Target="http://www.wartsilareports.com/en-US/2018/ar/financial-review/financial-statements/consolidated-financial-statements/notes-to-the-consolidated-financial-statements/" TargetMode="External"/><Relationship Id="rId26" Type="http://schemas.openxmlformats.org/officeDocument/2006/relationships/hyperlink" Target="http://www.wartsilareports.com/en-US/2018/ar/financial-review/financial-statements/consolidated-financial-statements/notes-to-the-consolidated-financial-statements/" TargetMode="External"/><Relationship Id="rId39" Type="http://schemas.openxmlformats.org/officeDocument/2006/relationships/printerSettings" Target="../printerSettings/printerSettings7.bin"/><Relationship Id="rId21" Type="http://schemas.openxmlformats.org/officeDocument/2006/relationships/hyperlink" Target="http://www.wartsilareports.com/en-US/2018/ar/financial-review/financial-statements/consolidated-financial-statements/notes-to-the-consolidated-financial-statements/" TargetMode="External"/><Relationship Id="rId34" Type="http://schemas.openxmlformats.org/officeDocument/2006/relationships/hyperlink" Target="http://www.wartsilareports.com/en-US/2018/ar/financial-review/financial-statements/consolidated-financial-statements/notes-to-the-consolidated-financial-statements/" TargetMode="External"/><Relationship Id="rId7" Type="http://schemas.openxmlformats.org/officeDocument/2006/relationships/hyperlink" Target="http://www.wartsilareports.com/en-US/2018/ar/financial-review/financial-statements/consolidated-financial-statements/notes-to-the-consolidated-financial-statements/" TargetMode="External"/><Relationship Id="rId12" Type="http://schemas.openxmlformats.org/officeDocument/2006/relationships/hyperlink" Target="http://www.wartsilareports.com/en-US/2018/ar/financial-review/financial-statements/consolidated-financial-statements/notes-to-the-consolidated-financial-statements/" TargetMode="External"/><Relationship Id="rId17" Type="http://schemas.openxmlformats.org/officeDocument/2006/relationships/hyperlink" Target="http://www.wartsilareports.com/en-US/2018/ar/financial-review/financial-statements/consolidated-financial-statements/notes-to-the-consolidated-financial-statements/" TargetMode="External"/><Relationship Id="rId25" Type="http://schemas.openxmlformats.org/officeDocument/2006/relationships/hyperlink" Target="http://www.wartsilareports.com/en-US/2018/ar/financial-review/financial-statements/consolidated-financial-statements/notes-to-the-consolidated-financial-statements/" TargetMode="External"/><Relationship Id="rId33" Type="http://schemas.openxmlformats.org/officeDocument/2006/relationships/hyperlink" Target="http://www.wartsilareports.com/en-US/2018/ar/financial-review/financial-statements/consolidated-financial-statements/notes-to-the-consolidated-financial-statements/" TargetMode="External"/><Relationship Id="rId38" Type="http://schemas.openxmlformats.org/officeDocument/2006/relationships/hyperlink" Target="http://www.wartsilareports.com/en-US/2018/ar/financial-review/financial-statements/consolidated-financial-statements/notes-to-the-consolidated-financial-statements/" TargetMode="External"/><Relationship Id="rId2" Type="http://schemas.openxmlformats.org/officeDocument/2006/relationships/hyperlink" Target="http://www.wartsilareports.com/en-US/2018/ar/financial-review/financial-statements/consolidated-financial-statements/notes-to-the-consolidated-financial-statements/" TargetMode="External"/><Relationship Id="rId16" Type="http://schemas.openxmlformats.org/officeDocument/2006/relationships/hyperlink" Target="http://www.wartsilareports.com/en-US/2018/ar/financial-review/financial-statements/consolidated-financial-statements/notes-to-the-consolidated-financial-statements/" TargetMode="External"/><Relationship Id="rId20" Type="http://schemas.openxmlformats.org/officeDocument/2006/relationships/hyperlink" Target="http://www.wartsilareports.com/en-US/2018/ar/financial-review/financial-statements/consolidated-financial-statements/notes-to-the-consolidated-financial-statements/" TargetMode="External"/><Relationship Id="rId29" Type="http://schemas.openxmlformats.org/officeDocument/2006/relationships/hyperlink" Target="http://www.wartsilareports.com/en-US/2018/ar/financial-review/financial-statements/consolidated-financial-statements/notes-to-the-consolidated-financial-statements/" TargetMode="External"/><Relationship Id="rId1" Type="http://schemas.openxmlformats.org/officeDocument/2006/relationships/hyperlink" Target="http://www.wartsilareports.com/en-US/2018/ar/financial-review/financial-statements/consolidated-financial-statements/notes-to-the-consolidated-financial-statements/" TargetMode="External"/><Relationship Id="rId6" Type="http://schemas.openxmlformats.org/officeDocument/2006/relationships/hyperlink" Target="http://www.wartsilareports.com/en-US/2018/ar/financial-review/financial-statements/consolidated-financial-statements/notes-to-the-consolidated-financial-statements/" TargetMode="External"/><Relationship Id="rId11" Type="http://schemas.openxmlformats.org/officeDocument/2006/relationships/hyperlink" Target="http://www.wartsilareports.com/en-US/2018/ar/financial-review/financial-statements/consolidated-financial-statements/notes-to-the-consolidated-financial-statements/" TargetMode="External"/><Relationship Id="rId24" Type="http://schemas.openxmlformats.org/officeDocument/2006/relationships/hyperlink" Target="http://www.wartsilareports.com/en-US/2018/ar/financial-review/financial-statements/consolidated-financial-statements/notes-to-the-consolidated-financial-statements/" TargetMode="External"/><Relationship Id="rId32" Type="http://schemas.openxmlformats.org/officeDocument/2006/relationships/hyperlink" Target="http://www.wartsilareports.com/en-US/2018/ar/financial-review/financial-statements/consolidated-financial-statements/notes-to-the-consolidated-financial-statements/" TargetMode="External"/><Relationship Id="rId37" Type="http://schemas.openxmlformats.org/officeDocument/2006/relationships/hyperlink" Target="http://www.wartsilareports.com/en-US/2018/ar/financial-review/financial-statements/consolidated-financial-statements/notes-to-the-consolidated-financial-statements/" TargetMode="External"/><Relationship Id="rId40" Type="http://schemas.openxmlformats.org/officeDocument/2006/relationships/customProperty" Target="../customProperty8.bin"/><Relationship Id="rId5" Type="http://schemas.openxmlformats.org/officeDocument/2006/relationships/hyperlink" Target="http://www.wartsilareports.com/en-US/2018/ar/financial-review/financial-statements/consolidated-financial-statements/notes-to-the-consolidated-financial-statements/" TargetMode="External"/><Relationship Id="rId15" Type="http://schemas.openxmlformats.org/officeDocument/2006/relationships/hyperlink" Target="http://www.wartsilareports.com/en-US/2018/ar/financial-review/financial-statements/consolidated-financial-statements/notes-to-the-consolidated-financial-statements/" TargetMode="External"/><Relationship Id="rId23" Type="http://schemas.openxmlformats.org/officeDocument/2006/relationships/hyperlink" Target="http://www.wartsilareports.com/en-US/2018/ar/financial-review/financial-statements/consolidated-financial-statements/notes-to-the-consolidated-financial-statements/" TargetMode="External"/><Relationship Id="rId28" Type="http://schemas.openxmlformats.org/officeDocument/2006/relationships/hyperlink" Target="http://www.wartsilareports.com/en-US/2018/ar/financial-review/financial-statements/consolidated-financial-statements/notes-to-the-consolidated-financial-statements/" TargetMode="External"/><Relationship Id="rId36" Type="http://schemas.openxmlformats.org/officeDocument/2006/relationships/hyperlink" Target="http://www.wartsilareports.com/en-US/2018/ar/financial-review/financial-statements/consolidated-financial-statements/notes-to-the-consolidated-financial-statements/" TargetMode="External"/><Relationship Id="rId10" Type="http://schemas.openxmlformats.org/officeDocument/2006/relationships/hyperlink" Target="http://www.wartsilareports.com/en-US/2018/ar/financial-review/financial-statements/consolidated-financial-statements/notes-to-the-consolidated-financial-statements/" TargetMode="External"/><Relationship Id="rId19" Type="http://schemas.openxmlformats.org/officeDocument/2006/relationships/hyperlink" Target="http://www.wartsilareports.com/en-US/2018/ar/financial-review/financial-statements/consolidated-financial-statements/notes-to-the-consolidated-financial-statements/" TargetMode="External"/><Relationship Id="rId31" Type="http://schemas.openxmlformats.org/officeDocument/2006/relationships/hyperlink" Target="http://www.wartsilareports.com/en-US/2018/ar/financial-review/financial-statements/consolidated-financial-statements/notes-to-the-consolidated-financial-statements/" TargetMode="External"/><Relationship Id="rId4" Type="http://schemas.openxmlformats.org/officeDocument/2006/relationships/hyperlink" Target="http://www.wartsilareports.com/en-US/2018/ar/financial-review/financial-statements/consolidated-financial-statements/notes-to-the-consolidated-financial-statements/" TargetMode="External"/><Relationship Id="rId9" Type="http://schemas.openxmlformats.org/officeDocument/2006/relationships/hyperlink" Target="http://www.wartsilareports.com/en-US/2018/ar/financial-review/financial-statements/consolidated-financial-statements/notes-to-the-consolidated-financial-statements/" TargetMode="External"/><Relationship Id="rId14" Type="http://schemas.openxmlformats.org/officeDocument/2006/relationships/hyperlink" Target="http://www.wartsilareports.com/en-US/2018/ar/financial-review/financial-statements/consolidated-financial-statements/notes-to-the-consolidated-financial-statements/" TargetMode="External"/><Relationship Id="rId22" Type="http://schemas.openxmlformats.org/officeDocument/2006/relationships/hyperlink" Target="http://www.wartsilareports.com/en-US/2018/ar/financial-review/financial-statements/consolidated-financial-statements/notes-to-the-consolidated-financial-statements/" TargetMode="External"/><Relationship Id="rId27" Type="http://schemas.openxmlformats.org/officeDocument/2006/relationships/hyperlink" Target="http://www.wartsilareports.com/en-US/2018/ar/financial-review/financial-statements/consolidated-financial-statements/notes-to-the-consolidated-financial-statements/" TargetMode="External"/><Relationship Id="rId30" Type="http://schemas.openxmlformats.org/officeDocument/2006/relationships/hyperlink" Target="http://www.wartsilareports.com/en-US/2018/ar/financial-review/financial-statements/consolidated-financial-statements/notes-to-the-consolidated-financial-statements/" TargetMode="External"/><Relationship Id="rId35" Type="http://schemas.openxmlformats.org/officeDocument/2006/relationships/hyperlink" Target="http://www.wartsilareports.com/en-US/2018/ar/financial-review/financial-statements/consolidated-financial-statements/notes-to-the-consolidated-financial-statements/" TargetMode="External"/><Relationship Id="rId8" Type="http://schemas.openxmlformats.org/officeDocument/2006/relationships/hyperlink" Target="http://www.wartsilareports.com/en-US/2018/ar/financial-review/financial-statements/consolidated-financial-statements/notes-to-the-consolidated-financial-statements/" TargetMode="External"/><Relationship Id="rId3" Type="http://schemas.openxmlformats.org/officeDocument/2006/relationships/hyperlink" Target="http://www.wartsilareports.com/en-US/2018/ar/financial-review/financial-statements/consolidated-financial-statements/notes-to-the-consolidated-financial-statement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wartsilareports.com/en-US/2018/ar/financial-review/financial-statements/consolidated-financial-statements/notes-to-the-consolidated-financial-statements/" TargetMode="External"/><Relationship Id="rId13" Type="http://schemas.openxmlformats.org/officeDocument/2006/relationships/hyperlink" Target="http://www.wartsilareports.com/en-US/2018/ar/financial-review/financial-statements/consolidated-financial-statements/notes-to-the-consolidated-financial-statements/" TargetMode="External"/><Relationship Id="rId3" Type="http://schemas.openxmlformats.org/officeDocument/2006/relationships/hyperlink" Target="http://www.wartsilareports.com/en-US/2018/ar/financial-review/financial-statements/consolidated-financial-statements/notes-to-the-consolidated-financial-statements/" TargetMode="External"/><Relationship Id="rId7" Type="http://schemas.openxmlformats.org/officeDocument/2006/relationships/hyperlink" Target="http://www.wartsilareports.com/en-US/2018/ar/financial-review/financial-statements/consolidated-financial-statements/notes-to-the-consolidated-financial-statements/" TargetMode="External"/><Relationship Id="rId12" Type="http://schemas.openxmlformats.org/officeDocument/2006/relationships/hyperlink" Target="http://www.wartsilareports.com/en-US/2018/ar/financial-review/financial-statements/consolidated-financial-statements/notes-to-the-consolidated-financial-statements/" TargetMode="External"/><Relationship Id="rId2" Type="http://schemas.openxmlformats.org/officeDocument/2006/relationships/hyperlink" Target="http://www.wartsilareports.com/en-US/2018/ar/financial-review/financial-statements/consolidated-financial-statements/notes-to-the-consolidated-financial-statements/" TargetMode="External"/><Relationship Id="rId16" Type="http://schemas.openxmlformats.org/officeDocument/2006/relationships/customProperty" Target="../customProperty9.bin"/><Relationship Id="rId1" Type="http://schemas.openxmlformats.org/officeDocument/2006/relationships/hyperlink" Target="http://www.wartsilareports.com/en-US/2018/ar/financial-review/financial-statements/consolidated-financial-statements/notes-to-the-consolidated-financial-statements/" TargetMode="External"/><Relationship Id="rId6" Type="http://schemas.openxmlformats.org/officeDocument/2006/relationships/hyperlink" Target="http://www.wartsilareports.com/en-US/2018/ar/financial-review/financial-statements/consolidated-financial-statements/notes-to-the-consolidated-financial-statements/" TargetMode="External"/><Relationship Id="rId11" Type="http://schemas.openxmlformats.org/officeDocument/2006/relationships/hyperlink" Target="http://www.wartsilareports.com/en-US/2018/ar/financial-review/financial-statements/consolidated-financial-statements/notes-to-the-consolidated-financial-statements/" TargetMode="External"/><Relationship Id="rId5" Type="http://schemas.openxmlformats.org/officeDocument/2006/relationships/hyperlink" Target="http://www.wartsilareports.com/en-US/2018/ar/financial-review/financial-statements/consolidated-financial-statements/notes-to-the-consolidated-financial-statements/" TargetMode="External"/><Relationship Id="rId15" Type="http://schemas.openxmlformats.org/officeDocument/2006/relationships/printerSettings" Target="../printerSettings/printerSettings8.bin"/><Relationship Id="rId10" Type="http://schemas.openxmlformats.org/officeDocument/2006/relationships/hyperlink" Target="http://www.wartsilareports.com/en-US/2018/ar/financial-review/financial-statements/consolidated-financial-statements/notes-to-the-consolidated-financial-statements/" TargetMode="External"/><Relationship Id="rId4" Type="http://schemas.openxmlformats.org/officeDocument/2006/relationships/hyperlink" Target="http://www.wartsilareports.com/en-US/2018/ar/financial-review/financial-statements/consolidated-financial-statements/notes-to-the-consolidated-financial-statements/" TargetMode="External"/><Relationship Id="rId9" Type="http://schemas.openxmlformats.org/officeDocument/2006/relationships/hyperlink" Target="http://www.wartsilareports.com/en-US/2018/ar/financial-review/financial-statements/consolidated-financial-statements/notes-to-the-consolidated-financial-statements/" TargetMode="External"/><Relationship Id="rId14" Type="http://schemas.openxmlformats.org/officeDocument/2006/relationships/hyperlink" Target="http://www.wartsilareports.com/en-US/2018/ar/financial-review/financial-statements/consolidated-financial-statements/notes-to-the-consolidated-financial-statements/"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872C-C536-449B-B35C-D14F0B359F88}">
  <sheetPr codeName="Sheet19"/>
  <dimension ref="A1:Q33"/>
  <sheetViews>
    <sheetView zoomScaleNormal="100" workbookViewId="0">
      <selection activeCell="B1" sqref="B1"/>
    </sheetView>
  </sheetViews>
  <sheetFormatPr baseColWidth="10" defaultColWidth="8.75" defaultRowHeight="11"/>
  <cols>
    <col min="1" max="1" width="2.5" style="243" customWidth="1"/>
    <col min="2" max="2" width="87.5" style="986" customWidth="1"/>
    <col min="3" max="4" width="20" style="232" customWidth="1"/>
    <col min="5" max="17" width="3.75" style="988" customWidth="1"/>
    <col min="18" max="16384" width="8.75" style="1085"/>
  </cols>
  <sheetData>
    <row r="1" spans="1:17" ht="11.25" customHeight="1">
      <c r="A1" s="808"/>
      <c r="B1" s="786"/>
      <c r="C1" s="1009"/>
      <c r="D1" s="1012"/>
    </row>
    <row r="2" spans="1:17" ht="11.25" customHeight="1">
      <c r="A2" s="808"/>
      <c r="B2" s="786"/>
      <c r="C2" s="1009"/>
      <c r="D2" s="488" t="s">
        <v>1018</v>
      </c>
    </row>
    <row r="3" spans="1:17">
      <c r="A3" s="1126" t="s">
        <v>714</v>
      </c>
      <c r="B3" s="1126"/>
      <c r="C3" s="623">
        <v>2018</v>
      </c>
      <c r="D3" s="527">
        <v>2017</v>
      </c>
    </row>
    <row r="4" spans="1:17">
      <c r="A4" s="1124" t="s">
        <v>1170</v>
      </c>
      <c r="B4" s="1124"/>
      <c r="C4" s="638">
        <v>621</v>
      </c>
      <c r="D4" s="448">
        <v>612</v>
      </c>
    </row>
    <row r="5" spans="1:17">
      <c r="A5" s="1127"/>
      <c r="B5" s="1127"/>
      <c r="C5" s="627"/>
      <c r="D5" s="426"/>
    </row>
    <row r="6" spans="1:17">
      <c r="A6" s="1128" t="s">
        <v>1179</v>
      </c>
      <c r="B6" s="1128"/>
      <c r="C6" s="627">
        <v>-43</v>
      </c>
      <c r="D6" s="426">
        <v>-36</v>
      </c>
    </row>
    <row r="7" spans="1:17">
      <c r="A7" s="1127"/>
      <c r="B7" s="1127"/>
      <c r="C7" s="627"/>
      <c r="D7" s="426"/>
    </row>
    <row r="8" spans="1:17">
      <c r="A8" s="1124" t="s">
        <v>1171</v>
      </c>
      <c r="B8" s="1124"/>
      <c r="C8" s="633">
        <v>577</v>
      </c>
      <c r="D8" s="501">
        <v>576</v>
      </c>
    </row>
    <row r="9" spans="1:17">
      <c r="A9" s="1127"/>
      <c r="B9" s="1127"/>
      <c r="C9" s="633"/>
      <c r="D9" s="501"/>
    </row>
    <row r="10" spans="1:17">
      <c r="A10" s="1124" t="s">
        <v>1180</v>
      </c>
      <c r="B10" s="1124"/>
      <c r="C10" s="633"/>
      <c r="D10" s="501"/>
    </row>
    <row r="11" spans="1:17">
      <c r="A11" s="1125" t="s">
        <v>1112</v>
      </c>
      <c r="B11" s="1125"/>
      <c r="C11" s="666">
        <v>-8</v>
      </c>
      <c r="D11" s="556">
        <v>-10</v>
      </c>
    </row>
    <row r="12" spans="1:17">
      <c r="A12" s="1125" t="s">
        <v>1106</v>
      </c>
      <c r="B12" s="1125"/>
      <c r="C12" s="666">
        <v>-19</v>
      </c>
      <c r="D12" s="556">
        <v>-18</v>
      </c>
      <c r="E12" s="1008"/>
      <c r="F12" s="1008"/>
      <c r="G12" s="1008"/>
      <c r="H12" s="1008"/>
      <c r="I12" s="1008"/>
      <c r="J12" s="1008"/>
      <c r="K12" s="1008"/>
      <c r="L12" s="1008"/>
      <c r="M12" s="1008"/>
      <c r="N12" s="1008"/>
      <c r="O12" s="1008"/>
      <c r="P12" s="1008"/>
      <c r="Q12" s="1008"/>
    </row>
    <row r="13" spans="1:17">
      <c r="A13" s="1130" t="s">
        <v>1086</v>
      </c>
      <c r="B13" s="1130"/>
      <c r="C13" s="666">
        <v>-2</v>
      </c>
      <c r="D13" s="501">
        <v>-9</v>
      </c>
    </row>
    <row r="14" spans="1:17">
      <c r="A14" s="1131" t="s">
        <v>1468</v>
      </c>
      <c r="B14" s="1131"/>
      <c r="C14" s="667">
        <v>-6</v>
      </c>
      <c r="D14" s="479">
        <v>-2</v>
      </c>
    </row>
    <row r="15" spans="1:17">
      <c r="A15" s="1124" t="s">
        <v>1181</v>
      </c>
      <c r="B15" s="1124"/>
      <c r="C15" s="633">
        <v>-35</v>
      </c>
      <c r="D15" s="501">
        <v>-37</v>
      </c>
    </row>
    <row r="16" spans="1:17">
      <c r="A16" s="1132"/>
      <c r="B16" s="1132"/>
      <c r="C16" s="1010"/>
      <c r="D16" s="1011"/>
    </row>
    <row r="17" spans="1:4">
      <c r="A17" s="1133" t="s">
        <v>194</v>
      </c>
      <c r="B17" s="1133"/>
      <c r="C17" s="629">
        <v>543</v>
      </c>
      <c r="D17" s="528">
        <v>538</v>
      </c>
    </row>
    <row r="18" spans="1:4">
      <c r="B18" s="987"/>
      <c r="C18" s="987"/>
      <c r="D18" s="987"/>
    </row>
    <row r="19" spans="1:4">
      <c r="B19" s="1129"/>
      <c r="C19" s="1129"/>
      <c r="D19" s="1129"/>
    </row>
    <row r="20" spans="1:4">
      <c r="B20" s="988"/>
      <c r="C20" s="988"/>
      <c r="D20" s="988"/>
    </row>
    <row r="21" spans="1:4">
      <c r="B21" s="988"/>
      <c r="C21" s="988"/>
      <c r="D21" s="988"/>
    </row>
    <row r="22" spans="1:4">
      <c r="B22" s="988"/>
      <c r="C22" s="988"/>
      <c r="D22" s="988"/>
    </row>
    <row r="23" spans="1:4">
      <c r="B23" s="988"/>
      <c r="C23" s="988"/>
      <c r="D23" s="988"/>
    </row>
    <row r="24" spans="1:4">
      <c r="B24" s="988"/>
      <c r="C24" s="988"/>
      <c r="D24" s="988"/>
    </row>
    <row r="25" spans="1:4">
      <c r="B25" s="988"/>
      <c r="C25" s="988"/>
      <c r="D25" s="988"/>
    </row>
    <row r="26" spans="1:4">
      <c r="B26" s="988"/>
      <c r="C26" s="988"/>
      <c r="D26" s="988"/>
    </row>
    <row r="27" spans="1:4">
      <c r="B27" s="988"/>
      <c r="C27" s="988"/>
      <c r="D27" s="988"/>
    </row>
    <row r="28" spans="1:4">
      <c r="B28" s="988"/>
      <c r="C28" s="988"/>
      <c r="D28" s="988"/>
    </row>
    <row r="29" spans="1:4">
      <c r="B29" s="988"/>
      <c r="C29" s="988"/>
      <c r="D29" s="988"/>
    </row>
    <row r="30" spans="1:4">
      <c r="B30" s="988"/>
      <c r="C30" s="988"/>
      <c r="D30" s="988"/>
    </row>
    <row r="31" spans="1:4">
      <c r="B31" s="988"/>
      <c r="C31" s="988"/>
      <c r="D31" s="988"/>
    </row>
    <row r="32" spans="1:4">
      <c r="B32" s="988"/>
      <c r="C32" s="988"/>
      <c r="D32" s="988"/>
    </row>
    <row r="33" spans="2:4">
      <c r="B33" s="988"/>
      <c r="C33" s="988"/>
      <c r="D33" s="988"/>
    </row>
  </sheetData>
  <mergeCells count="16">
    <mergeCell ref="B19:D19"/>
    <mergeCell ref="A11:B11"/>
    <mergeCell ref="A13:B13"/>
    <mergeCell ref="A14:B14"/>
    <mergeCell ref="A15:B15"/>
    <mergeCell ref="A16:B16"/>
    <mergeCell ref="A17:B17"/>
    <mergeCell ref="A8:B8"/>
    <mergeCell ref="A12:B12"/>
    <mergeCell ref="A3:B3"/>
    <mergeCell ref="A4:B4"/>
    <mergeCell ref="A5:B5"/>
    <mergeCell ref="A6:B6"/>
    <mergeCell ref="A7:B7"/>
    <mergeCell ref="A9:B9"/>
    <mergeCell ref="A10:B10"/>
  </mergeCells>
  <pageMargins left="0.75" right="0.75" top="1" bottom="1" header="0.5" footer="0.5"/>
  <pageSetup scale="87" orientation="portrait" horizontalDpi="300" r:id="rId1"/>
  <headerFooter alignWithMargins="0"/>
  <customProperties>
    <customPr name="WORKBKFUNCTIONCACHE"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53"/>
  <sheetViews>
    <sheetView zoomScaleNormal="100" zoomScalePageLayoutView="90" workbookViewId="0">
      <selection sqref="A1:G1"/>
    </sheetView>
  </sheetViews>
  <sheetFormatPr baseColWidth="10" defaultColWidth="8.75" defaultRowHeight="11"/>
  <cols>
    <col min="1" max="1" width="50" style="205" customWidth="1"/>
    <col min="2" max="7" width="13.25" style="205" customWidth="1"/>
    <col min="8" max="17" width="3.75" style="205" customWidth="1"/>
    <col min="18" max="16384" width="8.75" style="1085"/>
  </cols>
  <sheetData>
    <row r="1" spans="1:17" ht="15.75" customHeight="1">
      <c r="A1" s="1170" t="s">
        <v>710</v>
      </c>
      <c r="B1" s="1170"/>
      <c r="C1" s="1170"/>
      <c r="D1" s="1170"/>
      <c r="E1" s="1170"/>
      <c r="F1" s="1170"/>
      <c r="G1" s="1170"/>
    </row>
    <row r="2" spans="1:17" ht="11.25" customHeight="1">
      <c r="A2" s="278"/>
      <c r="B2" s="279"/>
      <c r="C2" s="279"/>
      <c r="D2" s="280"/>
      <c r="E2" s="281"/>
      <c r="F2" s="281"/>
      <c r="G2" s="281"/>
    </row>
    <row r="3" spans="1:17" ht="34.5" customHeight="1">
      <c r="A3" s="1205" t="s">
        <v>1356</v>
      </c>
      <c r="B3" s="1206"/>
      <c r="C3" s="1206"/>
      <c r="D3" s="1206"/>
      <c r="E3" s="1206"/>
      <c r="F3" s="1206"/>
      <c r="G3" s="1206"/>
    </row>
    <row r="4" spans="1:17" ht="11.25" customHeight="1">
      <c r="A4" s="796"/>
      <c r="B4" s="261"/>
      <c r="C4" s="261"/>
      <c r="D4" s="221"/>
      <c r="E4" s="221"/>
      <c r="F4" s="221"/>
      <c r="G4" s="221"/>
    </row>
    <row r="5" spans="1:17" ht="67.5" customHeight="1">
      <c r="A5" s="1205" t="s">
        <v>1357</v>
      </c>
      <c r="B5" s="1205"/>
      <c r="C5" s="1205"/>
      <c r="D5" s="1205"/>
      <c r="E5" s="1205"/>
      <c r="F5" s="1205"/>
      <c r="G5" s="1205"/>
    </row>
    <row r="6" spans="1:17" ht="11.25" customHeight="1">
      <c r="A6" s="796"/>
      <c r="B6" s="283"/>
      <c r="C6" s="283"/>
      <c r="D6" s="284"/>
      <c r="E6" s="284"/>
      <c r="F6" s="284"/>
      <c r="G6" s="284"/>
    </row>
    <row r="7" spans="1:17" ht="11.25" customHeight="1">
      <c r="A7" s="1210" t="s">
        <v>1358</v>
      </c>
      <c r="B7" s="1210"/>
      <c r="C7" s="1210"/>
      <c r="D7" s="1210"/>
      <c r="E7" s="1210"/>
      <c r="F7" s="1210"/>
      <c r="G7" s="1210"/>
      <c r="H7" s="1008"/>
      <c r="I7" s="1008"/>
      <c r="J7" s="1008"/>
      <c r="K7" s="1008"/>
      <c r="L7" s="1008"/>
      <c r="M7" s="1008"/>
      <c r="N7" s="1008"/>
      <c r="O7" s="1008"/>
      <c r="P7" s="1008"/>
      <c r="Q7" s="1008"/>
    </row>
    <row r="8" spans="1:17" ht="11.25" customHeight="1">
      <c r="A8" s="301"/>
      <c r="B8" s="1008"/>
      <c r="C8" s="1008"/>
      <c r="D8" s="1008"/>
      <c r="E8" s="1008"/>
      <c r="F8" s="317"/>
      <c r="G8" s="317"/>
      <c r="H8" s="1008"/>
      <c r="I8" s="1008"/>
      <c r="J8" s="1008"/>
      <c r="K8" s="1008"/>
      <c r="L8" s="1008"/>
      <c r="M8" s="1008"/>
      <c r="N8" s="1008"/>
      <c r="O8" s="1008"/>
      <c r="P8" s="1008"/>
      <c r="Q8" s="1008"/>
    </row>
    <row r="9" spans="1:17" ht="11.25" customHeight="1">
      <c r="A9" s="1020"/>
      <c r="B9" s="1024"/>
      <c r="C9" s="1024"/>
      <c r="D9" s="1024"/>
      <c r="E9" s="1024"/>
      <c r="F9" s="317"/>
      <c r="G9" s="488" t="s">
        <v>1018</v>
      </c>
      <c r="H9" s="1024"/>
      <c r="I9" s="1024"/>
      <c r="J9" s="1024"/>
      <c r="K9" s="1024"/>
      <c r="L9" s="1024"/>
      <c r="M9" s="1024"/>
      <c r="N9" s="1024"/>
      <c r="O9" s="1024"/>
      <c r="P9" s="1024"/>
      <c r="Q9" s="1024"/>
    </row>
    <row r="10" spans="1:17" ht="11.25" customHeight="1">
      <c r="A10" s="1003" t="s">
        <v>714</v>
      </c>
      <c r="B10" s="1002"/>
      <c r="C10" s="1002"/>
      <c r="D10" s="1002"/>
      <c r="E10" s="1002"/>
      <c r="F10" s="653">
        <v>2018</v>
      </c>
      <c r="G10" s="308">
        <v>2017</v>
      </c>
      <c r="H10" s="1008"/>
      <c r="I10" s="1008"/>
      <c r="J10" s="1008"/>
      <c r="K10" s="1008"/>
      <c r="L10" s="1008"/>
      <c r="M10" s="1008"/>
      <c r="N10" s="1008"/>
      <c r="O10" s="1008"/>
      <c r="P10" s="1008"/>
      <c r="Q10" s="1008"/>
    </row>
    <row r="11" spans="1:17" ht="11.25" customHeight="1">
      <c r="A11" s="1211" t="s">
        <v>1109</v>
      </c>
      <c r="B11" s="1211" t="s">
        <v>894</v>
      </c>
      <c r="C11" s="1211" t="s">
        <v>595</v>
      </c>
      <c r="D11" s="1211" t="s">
        <v>654</v>
      </c>
      <c r="E11" s="1211" t="s">
        <v>709</v>
      </c>
      <c r="F11" s="654">
        <v>1517</v>
      </c>
      <c r="G11" s="428">
        <v>1401</v>
      </c>
      <c r="H11" s="1008"/>
      <c r="I11" s="1008"/>
      <c r="J11" s="1008"/>
      <c r="K11" s="1008"/>
      <c r="L11" s="1008"/>
      <c r="M11" s="1008"/>
      <c r="N11" s="1008"/>
      <c r="O11" s="1008"/>
      <c r="P11" s="1008"/>
      <c r="Q11" s="1008"/>
    </row>
    <row r="12" spans="1:17" ht="11.25" customHeight="1">
      <c r="A12" s="1139" t="s">
        <v>1108</v>
      </c>
      <c r="B12" s="1139" t="s">
        <v>894</v>
      </c>
      <c r="C12" s="1139" t="s">
        <v>595</v>
      </c>
      <c r="D12" s="1139" t="s">
        <v>654</v>
      </c>
      <c r="E12" s="1139" t="s">
        <v>709</v>
      </c>
      <c r="F12" s="655">
        <v>1232</v>
      </c>
      <c r="G12" s="429">
        <v>1104</v>
      </c>
      <c r="H12" s="1008"/>
      <c r="I12" s="1008"/>
      <c r="J12" s="1008"/>
      <c r="K12" s="1008"/>
      <c r="L12" s="1008"/>
      <c r="M12" s="1008"/>
      <c r="N12" s="1008"/>
      <c r="O12" s="1008"/>
      <c r="P12" s="1008"/>
      <c r="Q12" s="1008"/>
    </row>
    <row r="13" spans="1:17" ht="11.25" customHeight="1">
      <c r="A13" s="1154" t="s">
        <v>333</v>
      </c>
      <c r="B13" s="1154" t="s">
        <v>894</v>
      </c>
      <c r="C13" s="1154" t="s">
        <v>595</v>
      </c>
      <c r="D13" s="1154" t="s">
        <v>654</v>
      </c>
      <c r="E13" s="1154" t="s">
        <v>709</v>
      </c>
      <c r="F13" s="1096">
        <v>2426</v>
      </c>
      <c r="G13" s="1097">
        <v>2407</v>
      </c>
      <c r="H13" s="1008"/>
      <c r="I13" s="1008"/>
      <c r="J13" s="1008"/>
      <c r="K13" s="1008"/>
      <c r="L13" s="1008"/>
      <c r="M13" s="1008"/>
      <c r="N13" s="1008"/>
      <c r="O13" s="1008"/>
      <c r="P13" s="1008"/>
      <c r="Q13" s="1008"/>
    </row>
    <row r="14" spans="1:17" ht="11.25" customHeight="1">
      <c r="A14" s="1197" t="s">
        <v>654</v>
      </c>
      <c r="B14" s="1197" t="s">
        <v>894</v>
      </c>
      <c r="C14" s="1197" t="s">
        <v>595</v>
      </c>
      <c r="D14" s="1197" t="s">
        <v>654</v>
      </c>
      <c r="E14" s="1197" t="s">
        <v>709</v>
      </c>
      <c r="F14" s="656">
        <v>5174</v>
      </c>
      <c r="G14" s="545">
        <v>4911</v>
      </c>
      <c r="H14" s="1008"/>
      <c r="I14" s="1008"/>
      <c r="J14" s="1008"/>
      <c r="K14" s="1008"/>
      <c r="L14" s="1008"/>
      <c r="M14" s="1008"/>
      <c r="N14" s="1008"/>
      <c r="O14" s="1008"/>
      <c r="P14" s="1008"/>
      <c r="Q14" s="1008"/>
    </row>
    <row r="15" spans="1:17" ht="11.25" customHeight="1">
      <c r="A15" s="983"/>
      <c r="B15" s="283"/>
      <c r="C15" s="283"/>
      <c r="D15" s="284"/>
      <c r="E15" s="284"/>
      <c r="F15" s="284"/>
      <c r="G15" s="284"/>
      <c r="H15" s="984"/>
      <c r="I15" s="984"/>
      <c r="J15" s="984"/>
      <c r="K15" s="984"/>
      <c r="L15" s="984"/>
      <c r="M15" s="984"/>
      <c r="N15" s="984"/>
      <c r="O15" s="984"/>
      <c r="P15" s="984"/>
      <c r="Q15" s="984"/>
    </row>
    <row r="16" spans="1:17" ht="22.5" customHeight="1">
      <c r="A16" s="1205" t="s">
        <v>1610</v>
      </c>
      <c r="B16" s="1205"/>
      <c r="C16" s="1205"/>
      <c r="D16" s="1205"/>
      <c r="E16" s="1205"/>
      <c r="F16" s="1205"/>
      <c r="G16" s="1205"/>
    </row>
    <row r="17" spans="1:17" ht="11.25" customHeight="1">
      <c r="A17" s="997"/>
      <c r="B17" s="283"/>
      <c r="C17" s="283"/>
      <c r="D17" s="284"/>
      <c r="E17" s="284"/>
      <c r="F17" s="284"/>
      <c r="G17" s="284"/>
      <c r="H17" s="1008"/>
      <c r="I17" s="1008"/>
      <c r="J17" s="1008"/>
      <c r="K17" s="1008"/>
      <c r="L17" s="1008"/>
      <c r="M17" s="1008"/>
      <c r="N17" s="1008"/>
      <c r="O17" s="1008"/>
      <c r="P17" s="1008"/>
      <c r="Q17" s="1008"/>
    </row>
    <row r="18" spans="1:17" ht="23.25" customHeight="1">
      <c r="A18" s="1205" t="s">
        <v>1600</v>
      </c>
      <c r="B18" s="1205"/>
      <c r="C18" s="1205"/>
      <c r="D18" s="1205"/>
      <c r="E18" s="1205"/>
      <c r="F18" s="1205"/>
      <c r="G18" s="1205"/>
      <c r="H18" s="1008"/>
      <c r="I18" s="1008"/>
      <c r="J18" s="1008"/>
      <c r="K18" s="1008"/>
      <c r="L18" s="1008"/>
      <c r="M18" s="1008"/>
      <c r="N18" s="1008"/>
      <c r="O18" s="1008"/>
      <c r="P18" s="1008"/>
      <c r="Q18" s="1008"/>
    </row>
    <row r="19" spans="1:17" ht="11.25" customHeight="1">
      <c r="A19" s="997"/>
      <c r="B19" s="283"/>
      <c r="C19" s="283"/>
      <c r="D19" s="284"/>
      <c r="E19" s="284"/>
      <c r="F19" s="284"/>
      <c r="G19" s="284"/>
      <c r="H19" s="1008"/>
      <c r="I19" s="1008"/>
      <c r="J19" s="1008"/>
      <c r="K19" s="1008"/>
      <c r="L19" s="1008"/>
      <c r="M19" s="1008"/>
      <c r="N19" s="1008"/>
      <c r="O19" s="1008"/>
      <c r="P19" s="1008"/>
      <c r="Q19" s="1008"/>
    </row>
    <row r="20" spans="1:17" ht="11.25" customHeight="1">
      <c r="A20" s="1207" t="s">
        <v>84</v>
      </c>
      <c r="B20" s="1208"/>
      <c r="C20" s="1208"/>
      <c r="D20" s="1208"/>
      <c r="E20" s="1208"/>
      <c r="F20" s="1208"/>
      <c r="G20" s="1208"/>
    </row>
    <row r="21" spans="1:17" ht="11.25" customHeight="1">
      <c r="A21" s="286"/>
      <c r="D21" s="383"/>
      <c r="E21" s="383"/>
      <c r="F21" s="383"/>
      <c r="G21" s="383"/>
    </row>
    <row r="22" spans="1:17" ht="11.25" customHeight="1">
      <c r="A22" s="286"/>
      <c r="B22" s="1024"/>
      <c r="C22" s="1024"/>
      <c r="D22" s="383"/>
      <c r="E22" s="383"/>
      <c r="F22" s="383"/>
      <c r="G22" s="488" t="s">
        <v>1018</v>
      </c>
      <c r="H22" s="1024"/>
      <c r="I22" s="1024"/>
      <c r="J22" s="1024"/>
      <c r="K22" s="1024"/>
      <c r="L22" s="1024"/>
      <c r="M22" s="1024"/>
      <c r="N22" s="1024"/>
      <c r="O22" s="1024"/>
      <c r="P22" s="1024"/>
      <c r="Q22" s="1024"/>
    </row>
    <row r="23" spans="1:17" ht="11.25" customHeight="1">
      <c r="A23" s="287"/>
      <c r="B23" s="288"/>
      <c r="C23" s="289"/>
      <c r="D23" s="649"/>
      <c r="E23" s="650">
        <v>2018</v>
      </c>
      <c r="F23" s="488"/>
      <c r="G23" s="419">
        <v>2017</v>
      </c>
    </row>
    <row r="24" spans="1:17" ht="33.75" customHeight="1">
      <c r="A24" s="303" t="s">
        <v>714</v>
      </c>
      <c r="B24" s="304"/>
      <c r="C24" s="305"/>
      <c r="D24" s="651" t="s">
        <v>514</v>
      </c>
      <c r="E24" s="651" t="s">
        <v>1085</v>
      </c>
      <c r="F24" s="306" t="s">
        <v>514</v>
      </c>
      <c r="G24" s="306" t="s">
        <v>1085</v>
      </c>
    </row>
    <row r="25" spans="1:17" ht="11.25" customHeight="1">
      <c r="A25" s="907" t="s">
        <v>709</v>
      </c>
      <c r="B25" s="567"/>
      <c r="C25" s="420"/>
      <c r="D25" s="625">
        <v>56</v>
      </c>
      <c r="E25" s="625">
        <v>242.0799979</v>
      </c>
      <c r="F25" s="421">
        <v>115</v>
      </c>
      <c r="G25" s="421">
        <v>249</v>
      </c>
    </row>
    <row r="26" spans="1:17" ht="11.25" customHeight="1">
      <c r="A26" s="1209" t="s">
        <v>1056</v>
      </c>
      <c r="B26" s="1209"/>
      <c r="C26" s="717"/>
      <c r="D26" s="624">
        <v>1429</v>
      </c>
      <c r="E26" s="624">
        <v>1533.6949568999999</v>
      </c>
      <c r="F26" s="423">
        <v>1411</v>
      </c>
      <c r="G26" s="423">
        <v>1378</v>
      </c>
      <c r="H26" s="239"/>
    </row>
    <row r="27" spans="1:17" ht="11.25" customHeight="1">
      <c r="A27" s="424" t="s">
        <v>594</v>
      </c>
      <c r="B27" s="425"/>
      <c r="C27" s="425"/>
      <c r="D27" s="627">
        <v>1867</v>
      </c>
      <c r="E27" s="627">
        <v>90.463122900000002</v>
      </c>
      <c r="F27" s="426">
        <v>1933</v>
      </c>
      <c r="G27" s="426">
        <v>112</v>
      </c>
    </row>
    <row r="28" spans="1:17" ht="11.25" customHeight="1">
      <c r="A28" s="1181" t="s">
        <v>894</v>
      </c>
      <c r="B28" s="1181"/>
      <c r="C28" s="425"/>
      <c r="D28" s="627">
        <v>1245</v>
      </c>
      <c r="E28" s="627">
        <v>265.80327349999999</v>
      </c>
      <c r="F28" s="426">
        <v>1132</v>
      </c>
      <c r="G28" s="426">
        <v>265</v>
      </c>
    </row>
    <row r="29" spans="1:17" ht="11.25" customHeight="1">
      <c r="A29" s="553" t="s">
        <v>595</v>
      </c>
      <c r="B29" s="970"/>
      <c r="C29" s="970"/>
      <c r="D29" s="628">
        <v>577</v>
      </c>
      <c r="E29" s="628">
        <v>5.0228036999999999</v>
      </c>
      <c r="F29" s="479">
        <v>321</v>
      </c>
      <c r="G29" s="479">
        <v>5</v>
      </c>
    </row>
    <row r="30" spans="1:17" ht="11.25" customHeight="1">
      <c r="A30" s="542" t="s">
        <v>654</v>
      </c>
      <c r="B30" s="543"/>
      <c r="C30" s="543"/>
      <c r="D30" s="629">
        <v>5174</v>
      </c>
      <c r="E30" s="629">
        <v>2137</v>
      </c>
      <c r="F30" s="544">
        <v>4911</v>
      </c>
      <c r="G30" s="544">
        <v>2009</v>
      </c>
    </row>
    <row r="31" spans="1:17" ht="11.25" customHeight="1">
      <c r="A31" s="414"/>
      <c r="B31" s="296"/>
      <c r="C31" s="296"/>
      <c r="D31" s="296"/>
      <c r="E31" s="296"/>
      <c r="F31" s="296"/>
      <c r="G31" s="296"/>
    </row>
    <row r="32" spans="1:17" ht="22.5" customHeight="1">
      <c r="A32" s="1204" t="s">
        <v>1654</v>
      </c>
      <c r="B32" s="1169"/>
      <c r="C32" s="1169"/>
      <c r="D32" s="1169"/>
      <c r="E32" s="1169"/>
      <c r="F32" s="1169"/>
      <c r="G32" s="1169"/>
    </row>
    <row r="33" spans="1:7" ht="11.25" customHeight="1">
      <c r="A33" s="282"/>
      <c r="B33" s="299"/>
      <c r="C33" s="299"/>
      <c r="D33" s="230"/>
      <c r="E33" s="230"/>
      <c r="F33" s="230"/>
      <c r="G33" s="230"/>
    </row>
    <row r="34" spans="1:7" ht="12.75" customHeight="1">
      <c r="A34" s="1008"/>
      <c r="B34" s="1008"/>
      <c r="C34" s="1008"/>
      <c r="D34" s="1008"/>
      <c r="E34" s="1008"/>
      <c r="F34" s="1008"/>
      <c r="G34" s="1008"/>
    </row>
    <row r="35" spans="1:7" ht="10.5" customHeight="1">
      <c r="A35" s="1008"/>
      <c r="B35" s="1008"/>
      <c r="C35" s="1008"/>
      <c r="D35" s="1008"/>
      <c r="E35" s="1008"/>
      <c r="F35" s="1008"/>
      <c r="G35" s="1008"/>
    </row>
    <row r="36" spans="1:7" ht="22.5" customHeight="1">
      <c r="A36" s="1008"/>
      <c r="B36" s="1008"/>
      <c r="C36" s="1008"/>
      <c r="D36" s="1008"/>
      <c r="E36" s="1008"/>
      <c r="F36" s="1008"/>
      <c r="G36" s="1008"/>
    </row>
    <row r="37" spans="1:7" ht="11.25" customHeight="1">
      <c r="A37" s="1008"/>
      <c r="B37" s="1008"/>
      <c r="C37" s="1008"/>
      <c r="D37" s="1008"/>
      <c r="E37" s="1008"/>
      <c r="F37" s="1008"/>
      <c r="G37" s="1008"/>
    </row>
    <row r="38" spans="1:7" ht="55.5" customHeight="1">
      <c r="A38" s="1008"/>
      <c r="B38" s="1008"/>
      <c r="C38" s="1008"/>
      <c r="D38" s="1008"/>
      <c r="E38" s="1008"/>
      <c r="F38" s="1008"/>
      <c r="G38" s="1008"/>
    </row>
    <row r="39" spans="1:7" ht="11.25" customHeight="1">
      <c r="A39" s="1008"/>
      <c r="B39" s="1008"/>
      <c r="C39" s="1008"/>
      <c r="D39" s="1008"/>
      <c r="E39" s="1008"/>
      <c r="F39" s="1008"/>
      <c r="G39" s="1008"/>
    </row>
    <row r="40" spans="1:7" ht="11.25" customHeight="1">
      <c r="A40" s="1008"/>
      <c r="B40" s="1008"/>
      <c r="C40" s="1008"/>
      <c r="D40" s="1008"/>
      <c r="E40" s="1008"/>
      <c r="F40" s="1008"/>
      <c r="G40" s="1008"/>
    </row>
    <row r="41" spans="1:7" ht="12.75" customHeight="1">
      <c r="A41" s="1008"/>
      <c r="B41" s="1008"/>
      <c r="C41" s="1008"/>
      <c r="D41" s="1008"/>
      <c r="E41" s="1008"/>
      <c r="F41" s="1008"/>
      <c r="G41" s="1008"/>
    </row>
    <row r="42" spans="1:7" ht="22.5" customHeight="1">
      <c r="A42" s="1008"/>
      <c r="B42" s="1008"/>
      <c r="C42" s="1008"/>
      <c r="D42" s="1008"/>
      <c r="E42" s="1008"/>
      <c r="F42" s="1008"/>
      <c r="G42" s="1008"/>
    </row>
    <row r="43" spans="1:7" ht="11.25" customHeight="1">
      <c r="A43" s="1008"/>
      <c r="B43" s="1008"/>
      <c r="C43" s="1008"/>
      <c r="D43" s="1008"/>
      <c r="E43" s="1008"/>
      <c r="F43" s="1008"/>
      <c r="G43" s="1008"/>
    </row>
    <row r="44" spans="1:7" ht="12.75" customHeight="1">
      <c r="A44" s="1008"/>
      <c r="B44" s="1008"/>
      <c r="C44" s="1008"/>
      <c r="D44" s="1008"/>
      <c r="E44" s="1008"/>
      <c r="F44" s="1008"/>
      <c r="G44" s="1008"/>
    </row>
    <row r="45" spans="1:7" ht="11.25" customHeight="1">
      <c r="A45" s="1008"/>
      <c r="B45" s="1008"/>
      <c r="C45" s="1008"/>
      <c r="D45" s="1008"/>
      <c r="E45" s="1008"/>
      <c r="F45" s="1008"/>
      <c r="G45" s="1008"/>
    </row>
    <row r="46" spans="1:7" ht="11.25" customHeight="1">
      <c r="A46" s="1008"/>
      <c r="B46" s="1008"/>
      <c r="C46" s="1008"/>
      <c r="D46" s="1008"/>
      <c r="E46" s="1008"/>
      <c r="F46" s="1008"/>
      <c r="G46" s="1008"/>
    </row>
    <row r="47" spans="1:7" ht="11.25" customHeight="1">
      <c r="A47" s="1008"/>
      <c r="B47" s="1008"/>
      <c r="C47" s="1008"/>
      <c r="D47" s="1008"/>
      <c r="E47" s="1008"/>
      <c r="F47" s="1008"/>
      <c r="G47" s="1008"/>
    </row>
    <row r="48" spans="1:7" ht="11.25" customHeight="1">
      <c r="A48" s="1008"/>
      <c r="B48" s="1008"/>
      <c r="C48" s="1008"/>
      <c r="D48" s="1008"/>
      <c r="E48" s="1008"/>
      <c r="F48" s="1008"/>
      <c r="G48" s="1008"/>
    </row>
    <row r="49" spans="1:7" ht="11.25" customHeight="1">
      <c r="A49" s="1008"/>
      <c r="B49" s="1008"/>
      <c r="C49" s="1008"/>
      <c r="D49" s="1008"/>
      <c r="E49" s="1008"/>
      <c r="F49" s="1008"/>
      <c r="G49" s="1008"/>
    </row>
    <row r="50" spans="1:7" ht="11.25" customHeight="1">
      <c r="A50" s="1008"/>
      <c r="B50" s="1008"/>
      <c r="C50" s="1008"/>
      <c r="D50" s="1008"/>
      <c r="E50" s="1008"/>
      <c r="F50" s="1008"/>
      <c r="G50" s="1008"/>
    </row>
    <row r="51" spans="1:7" ht="11.25" customHeight="1">
      <c r="A51" s="1008"/>
      <c r="B51" s="1008"/>
      <c r="C51" s="1008"/>
      <c r="D51" s="1008"/>
      <c r="E51" s="1008"/>
      <c r="F51" s="1008"/>
      <c r="G51" s="1008"/>
    </row>
    <row r="52" spans="1:7">
      <c r="A52" s="1008"/>
      <c r="B52" s="1008"/>
      <c r="C52" s="1008"/>
      <c r="D52" s="1008"/>
      <c r="E52" s="1008"/>
      <c r="F52" s="1008"/>
      <c r="G52" s="1008"/>
    </row>
    <row r="53" spans="1:7">
      <c r="A53" s="1008"/>
      <c r="B53" s="1008"/>
      <c r="C53" s="1008"/>
      <c r="D53" s="1008"/>
      <c r="E53" s="1008"/>
      <c r="F53" s="1008"/>
      <c r="G53" s="1008"/>
    </row>
  </sheetData>
  <mergeCells count="14">
    <mergeCell ref="A32:G32"/>
    <mergeCell ref="A1:G1"/>
    <mergeCell ref="A3:G3"/>
    <mergeCell ref="A5:G5"/>
    <mergeCell ref="A20:G20"/>
    <mergeCell ref="A26:B26"/>
    <mergeCell ref="A28:B28"/>
    <mergeCell ref="A7:G7"/>
    <mergeCell ref="A11:E11"/>
    <mergeCell ref="A12:E12"/>
    <mergeCell ref="A13:E13"/>
    <mergeCell ref="A14:E14"/>
    <mergeCell ref="A16:G16"/>
    <mergeCell ref="A18:G18"/>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197"/>
  <sheetViews>
    <sheetView zoomScaleNormal="100" zoomScaleSheetLayoutView="80" workbookViewId="0">
      <selection sqref="A1:C1"/>
    </sheetView>
  </sheetViews>
  <sheetFormatPr baseColWidth="10" defaultColWidth="8.75" defaultRowHeight="11"/>
  <cols>
    <col min="1" max="1" width="90" style="879" customWidth="1"/>
    <col min="2" max="3" width="20" style="879" customWidth="1"/>
    <col min="4" max="16384" width="8.75" style="1102"/>
  </cols>
  <sheetData>
    <row r="1" spans="1:3" ht="16">
      <c r="A1" s="1161" t="s">
        <v>918</v>
      </c>
      <c r="B1" s="1161"/>
      <c r="C1" s="1161"/>
    </row>
    <row r="2" spans="1:3" ht="11.25" customHeight="1">
      <c r="A2" s="205"/>
      <c r="B2" s="205"/>
      <c r="C2" s="205"/>
    </row>
    <row r="3" spans="1:3" ht="11.25" customHeight="1">
      <c r="A3" s="1216" t="s">
        <v>1359</v>
      </c>
      <c r="B3" s="1216"/>
      <c r="C3" s="1216"/>
    </row>
    <row r="4" spans="1:3" ht="11.25" customHeight="1">
      <c r="A4" s="205"/>
      <c r="B4" s="205"/>
      <c r="C4" s="205"/>
    </row>
    <row r="5" spans="1:3" ht="11.25" customHeight="1">
      <c r="A5" s="1215" t="s">
        <v>1477</v>
      </c>
      <c r="B5" s="1215"/>
      <c r="C5" s="1215"/>
    </row>
    <row r="6" spans="1:3">
      <c r="A6" s="777"/>
      <c r="B6" s="882"/>
      <c r="C6" s="882"/>
    </row>
    <row r="7" spans="1:3" ht="11.25" customHeight="1">
      <c r="A7" s="1217" t="s">
        <v>1611</v>
      </c>
      <c r="B7" s="1217"/>
      <c r="C7" s="1217"/>
    </row>
    <row r="8" spans="1:3">
      <c r="A8" s="778"/>
      <c r="B8" s="284"/>
      <c r="C8" s="284"/>
    </row>
    <row r="9" spans="1:3" ht="22.5" customHeight="1">
      <c r="A9" s="1167" t="s">
        <v>1612</v>
      </c>
      <c r="B9" s="1167"/>
      <c r="C9" s="1167"/>
    </row>
    <row r="10" spans="1:3">
      <c r="A10" s="778"/>
      <c r="B10" s="284"/>
      <c r="C10" s="284"/>
    </row>
    <row r="11" spans="1:3" ht="22.5" customHeight="1">
      <c r="A11" s="1167" t="s">
        <v>1478</v>
      </c>
      <c r="B11" s="1167"/>
      <c r="C11" s="1167"/>
    </row>
    <row r="12" spans="1:3">
      <c r="A12" s="877"/>
      <c r="B12" s="344"/>
      <c r="C12" s="344"/>
    </row>
    <row r="13" spans="1:3">
      <c r="A13" s="776" t="s">
        <v>1143</v>
      </c>
      <c r="B13" s="577"/>
      <c r="C13" s="785" t="s">
        <v>714</v>
      </c>
    </row>
    <row r="14" spans="1:3">
      <c r="A14" s="781" t="s">
        <v>1144</v>
      </c>
      <c r="B14" s="569"/>
      <c r="C14" s="1049">
        <v>183</v>
      </c>
    </row>
    <row r="15" spans="1:3">
      <c r="A15" s="775" t="s">
        <v>1145</v>
      </c>
      <c r="B15" s="548"/>
      <c r="C15" s="534">
        <v>183</v>
      </c>
    </row>
    <row r="16" spans="1:3">
      <c r="A16" s="877"/>
      <c r="B16" s="232"/>
      <c r="C16" s="318"/>
    </row>
    <row r="17" spans="1:3">
      <c r="A17" s="877"/>
      <c r="B17" s="232"/>
      <c r="C17" s="318"/>
    </row>
    <row r="18" spans="1:3">
      <c r="A18" s="776" t="s">
        <v>1146</v>
      </c>
      <c r="B18" s="577"/>
      <c r="C18" s="785" t="s">
        <v>714</v>
      </c>
    </row>
    <row r="19" spans="1:3">
      <c r="A19" s="1048" t="s">
        <v>1147</v>
      </c>
      <c r="B19" s="568"/>
      <c r="C19" s="567">
        <v>183</v>
      </c>
    </row>
    <row r="20" spans="1:3">
      <c r="A20" s="1047" t="s">
        <v>1519</v>
      </c>
      <c r="B20" s="569"/>
      <c r="C20" s="1049">
        <v>-12</v>
      </c>
    </row>
    <row r="21" spans="1:3">
      <c r="A21" s="775" t="s">
        <v>1149</v>
      </c>
      <c r="B21" s="548"/>
      <c r="C21" s="534">
        <v>171</v>
      </c>
    </row>
    <row r="22" spans="1:3">
      <c r="A22" s="877"/>
      <c r="B22" s="232"/>
      <c r="C22" s="318"/>
    </row>
    <row r="23" spans="1:3">
      <c r="A23" s="877"/>
      <c r="B23" s="232"/>
      <c r="C23" s="318"/>
    </row>
    <row r="24" spans="1:3">
      <c r="A24" s="776" t="s">
        <v>1150</v>
      </c>
      <c r="B24" s="577"/>
      <c r="C24" s="785" t="s">
        <v>714</v>
      </c>
    </row>
    <row r="25" spans="1:3">
      <c r="A25" s="780" t="s">
        <v>535</v>
      </c>
      <c r="B25" s="568"/>
      <c r="C25" s="1050">
        <v>66</v>
      </c>
    </row>
    <row r="26" spans="1:3">
      <c r="A26" s="1048" t="s">
        <v>182</v>
      </c>
      <c r="B26" s="568"/>
      <c r="C26" s="1050">
        <v>2</v>
      </c>
    </row>
    <row r="27" spans="1:3">
      <c r="A27" s="1048" t="s">
        <v>536</v>
      </c>
      <c r="B27" s="568"/>
      <c r="C27" s="1050">
        <v>8</v>
      </c>
    </row>
    <row r="28" spans="1:3">
      <c r="A28" s="1048" t="s">
        <v>1151</v>
      </c>
      <c r="B28" s="568"/>
      <c r="C28" s="1050">
        <v>50</v>
      </c>
    </row>
    <row r="29" spans="1:3">
      <c r="A29" s="780" t="s">
        <v>526</v>
      </c>
      <c r="B29" s="568"/>
      <c r="C29" s="1050">
        <v>2</v>
      </c>
    </row>
    <row r="30" spans="1:3">
      <c r="A30" s="781" t="s">
        <v>541</v>
      </c>
      <c r="B30" s="569"/>
      <c r="C30" s="1051">
        <v>12</v>
      </c>
    </row>
    <row r="31" spans="1:3">
      <c r="A31" s="779" t="s">
        <v>421</v>
      </c>
      <c r="B31" s="568"/>
      <c r="C31" s="1050">
        <v>140</v>
      </c>
    </row>
    <row r="32" spans="1:3">
      <c r="A32" s="874"/>
      <c r="B32" s="568"/>
      <c r="C32" s="1045"/>
    </row>
    <row r="33" spans="1:3">
      <c r="A33" s="780" t="s">
        <v>351</v>
      </c>
      <c r="B33" s="568"/>
      <c r="C33" s="1052">
        <v>3</v>
      </c>
    </row>
    <row r="34" spans="1:3">
      <c r="A34" s="1048" t="s">
        <v>658</v>
      </c>
      <c r="B34" s="568"/>
      <c r="C34" s="1052">
        <v>29</v>
      </c>
    </row>
    <row r="35" spans="1:3">
      <c r="A35" s="873" t="s">
        <v>1152</v>
      </c>
      <c r="B35" s="568"/>
      <c r="C35" s="1050">
        <v>39</v>
      </c>
    </row>
    <row r="36" spans="1:3">
      <c r="A36" s="828" t="s">
        <v>749</v>
      </c>
      <c r="B36" s="569"/>
      <c r="C36" s="1051">
        <v>13</v>
      </c>
    </row>
    <row r="37" spans="1:3">
      <c r="A37" s="1054" t="s">
        <v>515</v>
      </c>
      <c r="B37" s="568"/>
      <c r="C37" s="1050">
        <v>83</v>
      </c>
    </row>
    <row r="38" spans="1:3">
      <c r="A38" s="553"/>
      <c r="B38" s="478"/>
      <c r="C38" s="1053"/>
    </row>
    <row r="39" spans="1:3">
      <c r="A39" s="1055" t="s">
        <v>1153</v>
      </c>
      <c r="B39" s="548"/>
      <c r="C39" s="1060">
        <v>57</v>
      </c>
    </row>
    <row r="40" spans="1:3">
      <c r="A40" s="883"/>
      <c r="B40" s="478"/>
      <c r="C40" s="1053"/>
    </row>
    <row r="41" spans="1:3">
      <c r="A41" s="1055" t="s">
        <v>1154</v>
      </c>
      <c r="B41" s="548"/>
      <c r="C41" s="1060">
        <v>113</v>
      </c>
    </row>
    <row r="42" spans="1:3">
      <c r="A42" s="877"/>
      <c r="B42" s="232"/>
      <c r="C42" s="232"/>
    </row>
    <row r="43" spans="1:3" ht="33.75" customHeight="1">
      <c r="A43" s="1167" t="s">
        <v>1520</v>
      </c>
      <c r="B43" s="1167" t="s">
        <v>1500</v>
      </c>
      <c r="C43" s="1167" t="e">
        <v>#REF!</v>
      </c>
    </row>
    <row r="44" spans="1:3">
      <c r="A44" s="1213"/>
      <c r="B44" s="1213"/>
      <c r="C44" s="1213"/>
    </row>
    <row r="45" spans="1:3" ht="45.75" customHeight="1">
      <c r="A45" s="1167" t="s">
        <v>1501</v>
      </c>
      <c r="B45" s="1167" t="s">
        <v>1502</v>
      </c>
      <c r="C45" s="1167" t="e">
        <v>#REF!</v>
      </c>
    </row>
    <row r="46" spans="1:3">
      <c r="A46" s="1213"/>
      <c r="B46" s="1213"/>
      <c r="C46" s="1213"/>
    </row>
    <row r="47" spans="1:3" ht="22.5" customHeight="1">
      <c r="A47" s="1167" t="s">
        <v>1521</v>
      </c>
      <c r="B47" s="1167" t="s">
        <v>1522</v>
      </c>
      <c r="C47" s="1167" t="e">
        <v>#REF!</v>
      </c>
    </row>
    <row r="48" spans="1:3" ht="11.25" customHeight="1">
      <c r="A48" s="979"/>
      <c r="B48" s="979"/>
      <c r="C48" s="979"/>
    </row>
    <row r="49" spans="1:3" ht="11.25" customHeight="1">
      <c r="A49" s="1214" t="s">
        <v>1205</v>
      </c>
      <c r="B49" s="1214" t="s">
        <v>1206</v>
      </c>
      <c r="C49" s="1214" t="e">
        <v>#REF!</v>
      </c>
    </row>
    <row r="50" spans="1:3" ht="11.25" customHeight="1">
      <c r="A50" s="979"/>
      <c r="B50" s="979"/>
      <c r="C50" s="979"/>
    </row>
    <row r="51" spans="1:3" ht="33.75" customHeight="1">
      <c r="A51" s="1212" t="s">
        <v>1613</v>
      </c>
      <c r="B51" s="1212" t="s">
        <v>1479</v>
      </c>
      <c r="C51" s="1212" t="e">
        <v>#REF!</v>
      </c>
    </row>
    <row r="52" spans="1:3" ht="11.25" customHeight="1">
      <c r="A52" s="1063"/>
      <c r="B52" s="1063"/>
      <c r="C52" s="1063"/>
    </row>
    <row r="53" spans="1:3">
      <c r="A53" s="1213"/>
      <c r="B53" s="1213"/>
      <c r="C53" s="1213"/>
    </row>
    <row r="54" spans="1:3" ht="11.25" customHeight="1">
      <c r="A54" s="1215" t="s">
        <v>1310</v>
      </c>
      <c r="B54" s="1215"/>
      <c r="C54" s="1215"/>
    </row>
    <row r="55" spans="1:3">
      <c r="A55" s="829"/>
      <c r="B55" s="783"/>
      <c r="C55" s="783"/>
    </row>
    <row r="56" spans="1:3">
      <c r="A56" s="1167" t="s">
        <v>1480</v>
      </c>
      <c r="B56" s="1167" t="s">
        <v>1481</v>
      </c>
      <c r="C56" s="1167" t="e">
        <v>#REF!</v>
      </c>
    </row>
    <row r="57" spans="1:3">
      <c r="A57" s="980"/>
      <c r="B57" s="783"/>
      <c r="C57" s="783"/>
    </row>
    <row r="58" spans="1:3" ht="22.5" customHeight="1">
      <c r="A58" s="1167" t="s">
        <v>1482</v>
      </c>
      <c r="B58" s="1167" t="s">
        <v>1483</v>
      </c>
      <c r="C58" s="1167" t="e">
        <v>#REF!</v>
      </c>
    </row>
    <row r="59" spans="1:3">
      <c r="A59" s="830"/>
      <c r="B59" s="784"/>
      <c r="C59" s="784"/>
    </row>
    <row r="60" spans="1:3" ht="22.5" customHeight="1">
      <c r="A60" s="1167" t="s">
        <v>1484</v>
      </c>
      <c r="B60" s="1167" t="s">
        <v>1485</v>
      </c>
      <c r="C60" s="1167" t="e">
        <v>#REF!</v>
      </c>
    </row>
    <row r="61" spans="1:3" ht="11.25" customHeight="1">
      <c r="A61" s="1046"/>
      <c r="B61" s="1046"/>
      <c r="C61" s="1046"/>
    </row>
    <row r="62" spans="1:3" ht="22.5" customHeight="1">
      <c r="A62" s="1167" t="s">
        <v>1486</v>
      </c>
      <c r="B62" s="1167" t="s">
        <v>1487</v>
      </c>
      <c r="C62" s="1167" t="e">
        <v>#REF!</v>
      </c>
    </row>
    <row r="63" spans="1:3">
      <c r="A63" s="830"/>
      <c r="B63" s="784"/>
      <c r="C63" s="784"/>
    </row>
    <row r="64" spans="1:3" ht="22.5" customHeight="1">
      <c r="A64" s="1167" t="s">
        <v>1614</v>
      </c>
      <c r="B64" s="1167"/>
      <c r="C64" s="1167"/>
    </row>
    <row r="65" spans="1:3">
      <c r="A65" s="831"/>
      <c r="B65" s="344"/>
      <c r="C65" s="344"/>
    </row>
    <row r="66" spans="1:3">
      <c r="A66" s="825" t="s">
        <v>1143</v>
      </c>
      <c r="B66" s="577"/>
      <c r="C66" s="785" t="s">
        <v>714</v>
      </c>
    </row>
    <row r="67" spans="1:3">
      <c r="A67" s="828" t="s">
        <v>1144</v>
      </c>
      <c r="B67" s="569"/>
      <c r="C67" s="585">
        <v>27.321000000000002</v>
      </c>
    </row>
    <row r="68" spans="1:3">
      <c r="A68" s="824" t="s">
        <v>1145</v>
      </c>
      <c r="B68" s="548"/>
      <c r="C68" s="534">
        <v>27.321000000000002</v>
      </c>
    </row>
    <row r="69" spans="1:3">
      <c r="A69" s="831"/>
      <c r="B69" s="232"/>
      <c r="C69" s="232"/>
    </row>
    <row r="70" spans="1:3">
      <c r="A70" s="831"/>
      <c r="B70" s="232"/>
      <c r="C70" s="232"/>
    </row>
    <row r="71" spans="1:3">
      <c r="A71" s="825" t="s">
        <v>1364</v>
      </c>
      <c r="B71" s="577"/>
      <c r="C71" s="785" t="s">
        <v>714</v>
      </c>
    </row>
    <row r="72" spans="1:3">
      <c r="A72" s="827" t="s">
        <v>1147</v>
      </c>
      <c r="B72" s="568"/>
      <c r="C72" s="567">
        <v>23.321000000000002</v>
      </c>
    </row>
    <row r="73" spans="1:3">
      <c r="A73" s="922" t="s">
        <v>1204</v>
      </c>
      <c r="B73" s="568"/>
      <c r="C73" s="567">
        <v>4</v>
      </c>
    </row>
    <row r="74" spans="1:3">
      <c r="A74" s="828" t="s">
        <v>1148</v>
      </c>
      <c r="B74" s="569"/>
      <c r="C74" s="585">
        <v>-1.385</v>
      </c>
    </row>
    <row r="75" spans="1:3">
      <c r="A75" s="824" t="s">
        <v>1365</v>
      </c>
      <c r="B75" s="548"/>
      <c r="C75" s="534">
        <v>25.936</v>
      </c>
    </row>
    <row r="76" spans="1:3">
      <c r="A76" s="831"/>
      <c r="B76" s="232"/>
      <c r="C76" s="232"/>
    </row>
    <row r="77" spans="1:3">
      <c r="A77" s="831"/>
      <c r="B77" s="232"/>
      <c r="C77" s="232"/>
    </row>
    <row r="78" spans="1:3">
      <c r="A78" s="825" t="s">
        <v>1366</v>
      </c>
      <c r="B78" s="577"/>
      <c r="C78" s="785" t="s">
        <v>714</v>
      </c>
    </row>
    <row r="79" spans="1:3">
      <c r="A79" s="827" t="s">
        <v>535</v>
      </c>
      <c r="B79" s="568"/>
      <c r="C79" s="567">
        <v>9.7910000000000004</v>
      </c>
    </row>
    <row r="80" spans="1:3">
      <c r="A80" s="922" t="s">
        <v>182</v>
      </c>
      <c r="B80" s="568"/>
      <c r="C80" s="567">
        <v>2.0910000000000002</v>
      </c>
    </row>
    <row r="81" spans="1:3">
      <c r="A81" s="1048" t="s">
        <v>536</v>
      </c>
      <c r="B81" s="568"/>
      <c r="C81" s="567">
        <v>0.62</v>
      </c>
    </row>
    <row r="82" spans="1:3">
      <c r="A82" s="827" t="s">
        <v>1151</v>
      </c>
      <c r="B82" s="568"/>
      <c r="C82" s="567">
        <v>5.5910000000000002</v>
      </c>
    </row>
    <row r="83" spans="1:3">
      <c r="A83" s="828" t="s">
        <v>541</v>
      </c>
      <c r="B83" s="569"/>
      <c r="C83" s="585">
        <v>1.3879999999999999</v>
      </c>
    </row>
    <row r="84" spans="1:3">
      <c r="A84" s="826" t="s">
        <v>421</v>
      </c>
      <c r="B84" s="568"/>
      <c r="C84" s="567">
        <v>19.478861999999999</v>
      </c>
    </row>
    <row r="85" spans="1:3">
      <c r="A85" s="827"/>
      <c r="B85" s="568"/>
      <c r="C85" s="567"/>
    </row>
    <row r="86" spans="1:3">
      <c r="A86" s="827" t="s">
        <v>1152</v>
      </c>
      <c r="B86" s="568"/>
      <c r="C86" s="567">
        <v>3.6840000000000002</v>
      </c>
    </row>
    <row r="87" spans="1:3">
      <c r="A87" s="828" t="s">
        <v>749</v>
      </c>
      <c r="B87" s="569"/>
      <c r="C87" s="585">
        <v>2.724272</v>
      </c>
    </row>
    <row r="88" spans="1:3">
      <c r="A88" s="826" t="s">
        <v>515</v>
      </c>
      <c r="B88" s="568"/>
      <c r="C88" s="567">
        <v>6.4080000000000004</v>
      </c>
    </row>
    <row r="89" spans="1:3">
      <c r="A89" s="949"/>
      <c r="B89" s="478"/>
      <c r="C89" s="585"/>
    </row>
    <row r="90" spans="1:3">
      <c r="A90" s="948" t="s">
        <v>1153</v>
      </c>
      <c r="B90" s="548"/>
      <c r="C90" s="534">
        <v>13.070861999999998</v>
      </c>
    </row>
    <row r="91" spans="1:3">
      <c r="A91" s="949"/>
      <c r="B91" s="478"/>
      <c r="C91" s="585"/>
    </row>
    <row r="92" spans="1:3">
      <c r="A92" s="948" t="s">
        <v>1154</v>
      </c>
      <c r="B92" s="548"/>
      <c r="C92" s="534">
        <v>12.865138000000002</v>
      </c>
    </row>
    <row r="93" spans="1:3">
      <c r="A93" s="831"/>
      <c r="B93" s="232"/>
      <c r="C93" s="232"/>
    </row>
    <row r="94" spans="1:3" ht="33.75" customHeight="1">
      <c r="A94" s="1167" t="s">
        <v>1523</v>
      </c>
      <c r="B94" s="1167" t="s">
        <v>1488</v>
      </c>
      <c r="C94" s="1167" t="e">
        <v>#REF!</v>
      </c>
    </row>
    <row r="95" spans="1:3">
      <c r="A95" s="1213"/>
      <c r="B95" s="1213"/>
      <c r="C95" s="1213"/>
    </row>
    <row r="96" spans="1:3" ht="11.25" customHeight="1">
      <c r="A96" s="1167" t="s">
        <v>1489</v>
      </c>
      <c r="B96" s="1167" t="s">
        <v>1490</v>
      </c>
      <c r="C96" s="1167" t="e">
        <v>#REF!</v>
      </c>
    </row>
    <row r="97" spans="1:3">
      <c r="A97" s="1213"/>
      <c r="B97" s="1213"/>
      <c r="C97" s="1213"/>
    </row>
    <row r="98" spans="1:3" ht="22.5" customHeight="1">
      <c r="A98" s="1167" t="s">
        <v>1524</v>
      </c>
      <c r="B98" s="1167" t="s">
        <v>1525</v>
      </c>
      <c r="C98" s="1167" t="e">
        <v>#REF!</v>
      </c>
    </row>
    <row r="99" spans="1:3">
      <c r="A99" s="1213"/>
      <c r="B99" s="1213"/>
      <c r="C99" s="1213"/>
    </row>
    <row r="100" spans="1:3">
      <c r="A100" s="1214" t="s">
        <v>1205</v>
      </c>
      <c r="B100" s="1214" t="s">
        <v>1206</v>
      </c>
      <c r="C100" s="1214" t="e">
        <v>#REF!</v>
      </c>
    </row>
    <row r="101" spans="1:3">
      <c r="A101" s="944"/>
      <c r="B101" s="944"/>
      <c r="C101" s="944"/>
    </row>
    <row r="102" spans="1:3" ht="34.5" customHeight="1">
      <c r="A102" s="1212" t="s">
        <v>1615</v>
      </c>
      <c r="B102" s="1212" t="s">
        <v>1491</v>
      </c>
      <c r="C102" s="1212" t="e">
        <v>#REF!</v>
      </c>
    </row>
    <row r="103" spans="1:3" ht="12.75" customHeight="1">
      <c r="A103" s="990"/>
      <c r="B103" s="990"/>
      <c r="C103" s="990"/>
    </row>
    <row r="104" spans="1:3">
      <c r="A104" s="944"/>
      <c r="B104" s="944"/>
      <c r="C104" s="944"/>
    </row>
    <row r="105" spans="1:3" ht="11.25" customHeight="1">
      <c r="A105" s="1216" t="s">
        <v>1265</v>
      </c>
      <c r="B105" s="1216"/>
      <c r="C105" s="1216"/>
    </row>
    <row r="106" spans="1:3" ht="11.25" customHeight="1">
      <c r="A106" s="1008"/>
      <c r="B106" s="1008"/>
      <c r="C106" s="1008"/>
    </row>
    <row r="107" spans="1:3" ht="11.25" customHeight="1">
      <c r="A107" s="1215" t="s">
        <v>1259</v>
      </c>
      <c r="B107" s="1215"/>
      <c r="C107" s="1215"/>
    </row>
    <row r="108" spans="1:3">
      <c r="A108" s="997"/>
      <c r="B108" s="882"/>
      <c r="C108" s="882"/>
    </row>
    <row r="109" spans="1:3" ht="11.25" customHeight="1">
      <c r="A109" s="1217" t="s">
        <v>1295</v>
      </c>
      <c r="B109" s="1217"/>
      <c r="C109" s="1217"/>
    </row>
    <row r="110" spans="1:3">
      <c r="A110" s="998"/>
      <c r="B110" s="284"/>
      <c r="C110" s="284"/>
    </row>
    <row r="111" spans="1:3" ht="22.5" customHeight="1">
      <c r="A111" s="1167" t="s">
        <v>1360</v>
      </c>
      <c r="B111" s="1167"/>
      <c r="C111" s="1167"/>
    </row>
    <row r="112" spans="1:3">
      <c r="A112" s="998"/>
      <c r="B112" s="284"/>
      <c r="C112" s="284"/>
    </row>
    <row r="113" spans="1:3" ht="22.5" customHeight="1">
      <c r="A113" s="1167" t="s">
        <v>1655</v>
      </c>
      <c r="B113" s="1167"/>
      <c r="C113" s="1167"/>
    </row>
    <row r="114" spans="1:3">
      <c r="A114" s="1001"/>
      <c r="B114" s="344"/>
      <c r="C114" s="344"/>
    </row>
    <row r="115" spans="1:3">
      <c r="A115" s="992" t="s">
        <v>1656</v>
      </c>
      <c r="B115" s="577"/>
      <c r="C115" s="785" t="s">
        <v>714</v>
      </c>
    </row>
    <row r="116" spans="1:3">
      <c r="A116" s="991" t="s">
        <v>1144</v>
      </c>
      <c r="B116" s="569"/>
      <c r="C116" s="585">
        <v>144</v>
      </c>
    </row>
    <row r="117" spans="1:3">
      <c r="A117" s="993" t="s">
        <v>1145</v>
      </c>
      <c r="B117" s="548"/>
      <c r="C117" s="534">
        <v>144</v>
      </c>
    </row>
    <row r="118" spans="1:3">
      <c r="A118" s="1001"/>
      <c r="B118" s="232"/>
      <c r="C118" s="232"/>
    </row>
    <row r="119" spans="1:3">
      <c r="A119" s="1001"/>
      <c r="B119" s="232"/>
      <c r="C119" s="232"/>
    </row>
    <row r="120" spans="1:3">
      <c r="A120" s="992" t="s">
        <v>1657</v>
      </c>
      <c r="B120" s="577"/>
      <c r="C120" s="785" t="s">
        <v>714</v>
      </c>
    </row>
    <row r="121" spans="1:3">
      <c r="A121" s="991" t="s">
        <v>1147</v>
      </c>
      <c r="B121" s="569"/>
      <c r="C121" s="585">
        <v>144</v>
      </c>
    </row>
    <row r="122" spans="1:3">
      <c r="A122" s="993" t="s">
        <v>1149</v>
      </c>
      <c r="B122" s="548"/>
      <c r="C122" s="534">
        <v>144</v>
      </c>
    </row>
    <row r="123" spans="1:3">
      <c r="A123" s="1001"/>
      <c r="B123" s="232"/>
      <c r="C123" s="232"/>
    </row>
    <row r="124" spans="1:3">
      <c r="A124" s="1001"/>
      <c r="B124" s="232"/>
      <c r="C124" s="232"/>
    </row>
    <row r="125" spans="1:3">
      <c r="A125" s="992" t="s">
        <v>1658</v>
      </c>
      <c r="B125" s="577"/>
      <c r="C125" s="785" t="s">
        <v>714</v>
      </c>
    </row>
    <row r="126" spans="1:3">
      <c r="A126" s="995" t="s">
        <v>535</v>
      </c>
      <c r="B126" s="568"/>
      <c r="C126" s="567">
        <v>42</v>
      </c>
    </row>
    <row r="127" spans="1:3">
      <c r="A127" s="995" t="s">
        <v>1151</v>
      </c>
      <c r="B127" s="568"/>
      <c r="C127" s="567">
        <v>5</v>
      </c>
    </row>
    <row r="128" spans="1:3">
      <c r="A128" s="991" t="s">
        <v>526</v>
      </c>
      <c r="B128" s="569"/>
      <c r="C128" s="585">
        <v>4</v>
      </c>
    </row>
    <row r="129" spans="1:3">
      <c r="A129" s="994" t="s">
        <v>421</v>
      </c>
      <c r="B129" s="568"/>
      <c r="C129" s="567">
        <v>51</v>
      </c>
    </row>
    <row r="130" spans="1:3">
      <c r="A130" s="989"/>
      <c r="B130" s="568"/>
      <c r="C130" s="567"/>
    </row>
    <row r="131" spans="1:3">
      <c r="A131" s="995" t="s">
        <v>351</v>
      </c>
      <c r="B131" s="568"/>
      <c r="C131" s="567">
        <v>5</v>
      </c>
    </row>
    <row r="132" spans="1:3">
      <c r="A132" s="995" t="s">
        <v>1152</v>
      </c>
      <c r="B132" s="568"/>
      <c r="C132" s="567">
        <v>5</v>
      </c>
    </row>
    <row r="133" spans="1:3">
      <c r="A133" s="991" t="s">
        <v>749</v>
      </c>
      <c r="B133" s="569"/>
      <c r="C133" s="585">
        <v>17</v>
      </c>
    </row>
    <row r="134" spans="1:3">
      <c r="A134" s="994" t="s">
        <v>515</v>
      </c>
      <c r="B134" s="568"/>
      <c r="C134" s="567">
        <v>27</v>
      </c>
    </row>
    <row r="135" spans="1:3">
      <c r="A135" s="1006"/>
      <c r="B135" s="478"/>
      <c r="C135" s="585"/>
    </row>
    <row r="136" spans="1:3">
      <c r="A136" s="993" t="s">
        <v>1153</v>
      </c>
      <c r="B136" s="548"/>
      <c r="C136" s="534">
        <v>24</v>
      </c>
    </row>
    <row r="137" spans="1:3">
      <c r="A137" s="883"/>
      <c r="B137" s="478"/>
      <c r="C137" s="585"/>
    </row>
    <row r="138" spans="1:3">
      <c r="A138" s="993" t="s">
        <v>857</v>
      </c>
      <c r="B138" s="548"/>
      <c r="C138" s="534">
        <v>120</v>
      </c>
    </row>
    <row r="139" spans="1:3">
      <c r="A139" s="1001"/>
      <c r="B139" s="232"/>
      <c r="C139" s="232"/>
    </row>
    <row r="140" spans="1:3" ht="33.75" customHeight="1">
      <c r="A140" s="1167" t="s">
        <v>1659</v>
      </c>
      <c r="B140" s="1167" t="s">
        <v>1330</v>
      </c>
      <c r="C140" s="1167" t="e">
        <v>#REF!</v>
      </c>
    </row>
    <row r="141" spans="1:3">
      <c r="A141" s="1213"/>
      <c r="B141" s="1213"/>
      <c r="C141" s="1213"/>
    </row>
    <row r="142" spans="1:3" ht="33.75" customHeight="1">
      <c r="A142" s="1167" t="s">
        <v>1660</v>
      </c>
      <c r="B142" s="1167" t="s">
        <v>1413</v>
      </c>
      <c r="C142" s="1167" t="e">
        <v>#REF!</v>
      </c>
    </row>
    <row r="143" spans="1:3">
      <c r="A143" s="1213"/>
      <c r="B143" s="1213"/>
      <c r="C143" s="1213"/>
    </row>
    <row r="144" spans="1:3" ht="22.5" customHeight="1">
      <c r="A144" s="1167" t="s">
        <v>1361</v>
      </c>
      <c r="B144" s="1167" t="s">
        <v>1341</v>
      </c>
      <c r="C144" s="1167" t="e">
        <v>#REF!</v>
      </c>
    </row>
    <row r="145" spans="1:3" ht="11.25" customHeight="1">
      <c r="A145" s="990"/>
      <c r="B145" s="990"/>
      <c r="C145" s="990"/>
    </row>
    <row r="146" spans="1:3" ht="11.25" customHeight="1">
      <c r="A146" s="1214" t="s">
        <v>1331</v>
      </c>
      <c r="B146" s="1214" t="s">
        <v>1331</v>
      </c>
      <c r="C146" s="1214" t="e">
        <v>#REF!</v>
      </c>
    </row>
    <row r="147" spans="1:3" ht="11.25" customHeight="1">
      <c r="A147" s="990"/>
      <c r="B147" s="990"/>
      <c r="C147" s="990"/>
    </row>
    <row r="148" spans="1:3" ht="33.75" customHeight="1">
      <c r="A148" s="1212" t="s">
        <v>1616</v>
      </c>
      <c r="B148" s="1212" t="s">
        <v>1340</v>
      </c>
      <c r="C148" s="1212" t="e">
        <v>#REF!</v>
      </c>
    </row>
    <row r="149" spans="1:3">
      <c r="A149" s="1213"/>
      <c r="B149" s="1213"/>
      <c r="C149" s="1213"/>
    </row>
    <row r="150" spans="1:3" ht="11.25" customHeight="1">
      <c r="A150" s="1215" t="s">
        <v>1310</v>
      </c>
      <c r="B150" s="1215"/>
      <c r="C150" s="1215"/>
    </row>
    <row r="151" spans="1:3">
      <c r="A151" s="997"/>
      <c r="B151" s="783"/>
      <c r="C151" s="783"/>
    </row>
    <row r="152" spans="1:3">
      <c r="A152" s="1167" t="s">
        <v>1362</v>
      </c>
      <c r="B152" s="1167" t="s">
        <v>1414</v>
      </c>
      <c r="C152" s="1167" t="e">
        <v>#REF!</v>
      </c>
    </row>
    <row r="153" spans="1:3">
      <c r="A153" s="997"/>
      <c r="B153" s="783"/>
      <c r="C153" s="783"/>
    </row>
    <row r="154" spans="1:3" ht="22.5" customHeight="1">
      <c r="A154" s="1167" t="s">
        <v>1332</v>
      </c>
      <c r="B154" s="1167" t="s">
        <v>1415</v>
      </c>
      <c r="C154" s="1167" t="e">
        <v>#REF!</v>
      </c>
    </row>
    <row r="155" spans="1:3">
      <c r="A155" s="998"/>
      <c r="B155" s="784"/>
      <c r="C155" s="784"/>
    </row>
    <row r="156" spans="1:3" ht="33.75" customHeight="1">
      <c r="A156" s="1167" t="s">
        <v>1363</v>
      </c>
      <c r="B156" s="1167" t="s">
        <v>1416</v>
      </c>
      <c r="C156" s="1167" t="e">
        <v>#REF!</v>
      </c>
    </row>
    <row r="157" spans="1:3">
      <c r="A157" s="998"/>
      <c r="B157" s="784"/>
      <c r="C157" s="784"/>
    </row>
    <row r="158" spans="1:3" ht="22.5" customHeight="1">
      <c r="A158" s="1167" t="s">
        <v>1665</v>
      </c>
      <c r="B158" s="1167"/>
      <c r="C158" s="1167"/>
    </row>
    <row r="159" spans="1:3">
      <c r="A159" s="1000"/>
      <c r="B159" s="344"/>
      <c r="C159" s="344"/>
    </row>
    <row r="160" spans="1:3">
      <c r="A160" s="992" t="s">
        <v>1656</v>
      </c>
      <c r="B160" s="577"/>
      <c r="C160" s="785" t="s">
        <v>714</v>
      </c>
    </row>
    <row r="161" spans="1:3">
      <c r="A161" s="991" t="s">
        <v>1144</v>
      </c>
      <c r="B161" s="569"/>
      <c r="C161" s="585">
        <v>63</v>
      </c>
    </row>
    <row r="162" spans="1:3">
      <c r="A162" s="993" t="s">
        <v>1145</v>
      </c>
      <c r="B162" s="548"/>
      <c r="C162" s="534">
        <v>63</v>
      </c>
    </row>
    <row r="163" spans="1:3">
      <c r="A163" s="1000"/>
      <c r="B163" s="232"/>
      <c r="C163" s="232"/>
    </row>
    <row r="164" spans="1:3">
      <c r="A164" s="1000"/>
      <c r="B164" s="232"/>
      <c r="C164" s="232"/>
    </row>
    <row r="165" spans="1:3">
      <c r="A165" s="992" t="s">
        <v>1661</v>
      </c>
      <c r="B165" s="577"/>
      <c r="C165" s="785" t="s">
        <v>714</v>
      </c>
    </row>
    <row r="166" spans="1:3">
      <c r="A166" s="995" t="s">
        <v>1147</v>
      </c>
      <c r="B166" s="568"/>
      <c r="C166" s="567">
        <v>53</v>
      </c>
    </row>
    <row r="167" spans="1:3">
      <c r="A167" s="995" t="s">
        <v>1204</v>
      </c>
      <c r="B167" s="568"/>
      <c r="C167" s="567">
        <v>9</v>
      </c>
    </row>
    <row r="168" spans="1:3">
      <c r="A168" s="991" t="s">
        <v>1148</v>
      </c>
      <c r="B168" s="569"/>
      <c r="C168" s="585">
        <v>-10</v>
      </c>
    </row>
    <row r="169" spans="1:3">
      <c r="A169" s="993" t="s">
        <v>1365</v>
      </c>
      <c r="B169" s="548"/>
      <c r="C169" s="534">
        <v>52</v>
      </c>
    </row>
    <row r="170" spans="1:3">
      <c r="A170" s="1000"/>
      <c r="B170" s="232"/>
      <c r="C170" s="232"/>
    </row>
    <row r="171" spans="1:3">
      <c r="A171" s="1000"/>
      <c r="B171" s="232"/>
      <c r="C171" s="232"/>
    </row>
    <row r="172" spans="1:3">
      <c r="A172" s="992" t="s">
        <v>1662</v>
      </c>
      <c r="B172" s="577"/>
      <c r="C172" s="785" t="s">
        <v>714</v>
      </c>
    </row>
    <row r="173" spans="1:3">
      <c r="A173" s="995" t="s">
        <v>535</v>
      </c>
      <c r="B173" s="568"/>
      <c r="C173" s="567">
        <v>17</v>
      </c>
    </row>
    <row r="174" spans="1:3">
      <c r="A174" s="995" t="s">
        <v>536</v>
      </c>
      <c r="B174" s="568"/>
      <c r="C174" s="567">
        <v>1</v>
      </c>
    </row>
    <row r="175" spans="1:3">
      <c r="A175" s="995" t="s">
        <v>1151</v>
      </c>
      <c r="B175" s="568"/>
      <c r="C175" s="567">
        <v>14</v>
      </c>
    </row>
    <row r="176" spans="1:3">
      <c r="A176" s="991" t="s">
        <v>541</v>
      </c>
      <c r="B176" s="569"/>
      <c r="C176" s="585">
        <v>10</v>
      </c>
    </row>
    <row r="177" spans="1:3">
      <c r="A177" s="994" t="s">
        <v>421</v>
      </c>
      <c r="B177" s="568"/>
      <c r="C177" s="567">
        <v>43</v>
      </c>
    </row>
    <row r="178" spans="1:3">
      <c r="A178" s="995"/>
      <c r="B178" s="568"/>
      <c r="C178" s="567"/>
    </row>
    <row r="179" spans="1:3">
      <c r="A179" s="995" t="s">
        <v>351</v>
      </c>
      <c r="B179" s="568"/>
      <c r="C179" s="567">
        <v>1</v>
      </c>
    </row>
    <row r="180" spans="1:3">
      <c r="A180" s="995" t="s">
        <v>1152</v>
      </c>
      <c r="B180" s="568"/>
      <c r="C180" s="567">
        <v>9</v>
      </c>
    </row>
    <row r="181" spans="1:3">
      <c r="A181" s="995" t="s">
        <v>352</v>
      </c>
      <c r="B181" s="568"/>
      <c r="C181" s="567">
        <v>4</v>
      </c>
    </row>
    <row r="182" spans="1:3">
      <c r="A182" s="991" t="s">
        <v>749</v>
      </c>
      <c r="B182" s="569"/>
      <c r="C182" s="585">
        <v>4</v>
      </c>
    </row>
    <row r="183" spans="1:3">
      <c r="A183" s="994" t="s">
        <v>515</v>
      </c>
      <c r="B183" s="568"/>
      <c r="C183" s="567">
        <v>17</v>
      </c>
    </row>
    <row r="184" spans="1:3">
      <c r="A184" s="991"/>
      <c r="B184" s="478"/>
      <c r="C184" s="585"/>
    </row>
    <row r="185" spans="1:3">
      <c r="A185" s="993" t="s">
        <v>1153</v>
      </c>
      <c r="B185" s="548"/>
      <c r="C185" s="534">
        <v>26</v>
      </c>
    </row>
    <row r="186" spans="1:3">
      <c r="A186" s="991"/>
      <c r="B186" s="478"/>
      <c r="C186" s="585"/>
    </row>
    <row r="187" spans="1:3">
      <c r="A187" s="993" t="s">
        <v>857</v>
      </c>
      <c r="B187" s="548"/>
      <c r="C187" s="534">
        <v>37</v>
      </c>
    </row>
    <row r="188" spans="1:3">
      <c r="A188" s="1000"/>
      <c r="B188" s="232"/>
      <c r="C188" s="232"/>
    </row>
    <row r="189" spans="1:3" ht="33.75" customHeight="1">
      <c r="A189" s="1167" t="s">
        <v>1663</v>
      </c>
      <c r="B189" s="1167" t="s">
        <v>1342</v>
      </c>
      <c r="C189" s="1167" t="e">
        <v>#REF!</v>
      </c>
    </row>
    <row r="190" spans="1:3">
      <c r="A190" s="1213"/>
      <c r="B190" s="1213"/>
      <c r="C190" s="1213"/>
    </row>
    <row r="191" spans="1:3" ht="45" customHeight="1">
      <c r="A191" s="1167" t="s">
        <v>1664</v>
      </c>
      <c r="B191" s="1167" t="s">
        <v>1417</v>
      </c>
      <c r="C191" s="1167" t="e">
        <v>#REF!</v>
      </c>
    </row>
    <row r="192" spans="1:3">
      <c r="A192" s="1213"/>
      <c r="B192" s="1213"/>
      <c r="C192" s="1213"/>
    </row>
    <row r="193" spans="1:3" ht="22.5" customHeight="1">
      <c r="A193" s="1167" t="s">
        <v>1333</v>
      </c>
      <c r="B193" s="1167" t="s">
        <v>1341</v>
      </c>
      <c r="C193" s="1167" t="e">
        <v>#REF!</v>
      </c>
    </row>
    <row r="194" spans="1:3">
      <c r="A194" s="1213"/>
      <c r="B194" s="1213"/>
      <c r="C194" s="1213"/>
    </row>
    <row r="195" spans="1:3">
      <c r="A195" s="1214" t="s">
        <v>1205</v>
      </c>
      <c r="B195" s="1214" t="s">
        <v>1206</v>
      </c>
      <c r="C195" s="1214" t="e">
        <v>#REF!</v>
      </c>
    </row>
    <row r="196" spans="1:3">
      <c r="A196" s="1001"/>
      <c r="B196" s="1001"/>
      <c r="C196" s="1001"/>
    </row>
    <row r="197" spans="1:3" ht="34.5" customHeight="1">
      <c r="A197" s="1212" t="s">
        <v>1617</v>
      </c>
      <c r="B197" s="1212" t="s">
        <v>1418</v>
      </c>
      <c r="C197" s="1212" t="e">
        <v>#REF!</v>
      </c>
    </row>
  </sheetData>
  <mergeCells count="54">
    <mergeCell ref="A100:C100"/>
    <mergeCell ref="A102:C102"/>
    <mergeCell ref="A47:C47"/>
    <mergeCell ref="A44:C44"/>
    <mergeCell ref="A46:C46"/>
    <mergeCell ref="A53:C53"/>
    <mergeCell ref="A54:C54"/>
    <mergeCell ref="A58:C58"/>
    <mergeCell ref="A99:C99"/>
    <mergeCell ref="A97:C97"/>
    <mergeCell ref="A98:C98"/>
    <mergeCell ref="A60:C60"/>
    <mergeCell ref="A64:C64"/>
    <mergeCell ref="A94:C94"/>
    <mergeCell ref="A95:C95"/>
    <mergeCell ref="A96:C96"/>
    <mergeCell ref="A56:C56"/>
    <mergeCell ref="A49:C49"/>
    <mergeCell ref="A51:C51"/>
    <mergeCell ref="A1:C1"/>
    <mergeCell ref="A5:C5"/>
    <mergeCell ref="A3:C3"/>
    <mergeCell ref="A43:C43"/>
    <mergeCell ref="A45:C45"/>
    <mergeCell ref="A7:C7"/>
    <mergeCell ref="A9:C9"/>
    <mergeCell ref="A11:C11"/>
    <mergeCell ref="A152:C152"/>
    <mergeCell ref="A105:C105"/>
    <mergeCell ref="A107:C107"/>
    <mergeCell ref="A109:C109"/>
    <mergeCell ref="A111:C111"/>
    <mergeCell ref="A113:C113"/>
    <mergeCell ref="A144:C144"/>
    <mergeCell ref="A146:C146"/>
    <mergeCell ref="A140:C140"/>
    <mergeCell ref="A141:C141"/>
    <mergeCell ref="A142:C142"/>
    <mergeCell ref="A62:C62"/>
    <mergeCell ref="A197:C197"/>
    <mergeCell ref="A143:C143"/>
    <mergeCell ref="A158:C158"/>
    <mergeCell ref="A193:C193"/>
    <mergeCell ref="A194:C194"/>
    <mergeCell ref="A195:C195"/>
    <mergeCell ref="A154:C154"/>
    <mergeCell ref="A191:C191"/>
    <mergeCell ref="A192:C192"/>
    <mergeCell ref="A156:C156"/>
    <mergeCell ref="A189:C189"/>
    <mergeCell ref="A190:C190"/>
    <mergeCell ref="A148:C148"/>
    <mergeCell ref="A149:C149"/>
    <mergeCell ref="A150:C150"/>
  </mergeCells>
  <phoneticPr fontId="0" type="noConversion"/>
  <pageMargins left="0.75" right="0.75" top="1" bottom="1" header="0.5" footer="0.5"/>
  <pageSetup scale="77" orientation="portrait" r:id="rId1"/>
  <headerFooter alignWithMargins="0"/>
  <rowBreaks count="3" manualBreakCount="3">
    <brk id="65" max="2" man="1"/>
    <brk id="124" max="2" man="1"/>
    <brk id="188" max="2"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C19"/>
  <sheetViews>
    <sheetView zoomScaleNormal="100" workbookViewId="0">
      <selection sqref="A1:C1"/>
    </sheetView>
  </sheetViews>
  <sheetFormatPr baseColWidth="10" defaultColWidth="8.75" defaultRowHeight="11"/>
  <cols>
    <col min="1" max="1" width="90" style="871" customWidth="1"/>
    <col min="2" max="3" width="20" style="871" customWidth="1"/>
    <col min="4" max="17" width="3.75" style="1085" customWidth="1"/>
    <col min="18" max="16384" width="8.75" style="1085"/>
  </cols>
  <sheetData>
    <row r="1" spans="1:3" ht="16">
      <c r="A1" s="1170" t="s">
        <v>1168</v>
      </c>
      <c r="B1" s="1170"/>
      <c r="C1" s="1170"/>
    </row>
    <row r="2" spans="1:3" ht="11.25" customHeight="1">
      <c r="A2" s="1061"/>
      <c r="B2" s="1061"/>
      <c r="C2" s="1061"/>
    </row>
    <row r="3" spans="1:3" ht="11.25" customHeight="1">
      <c r="A3" s="1162" t="s">
        <v>1367</v>
      </c>
      <c r="B3" s="1162"/>
      <c r="C3" s="1162"/>
    </row>
    <row r="4" spans="1:3" ht="11.25" customHeight="1">
      <c r="A4" s="1061"/>
      <c r="B4" s="1061"/>
      <c r="C4" s="1061"/>
    </row>
    <row r="5" spans="1:3" ht="11.25" customHeight="1">
      <c r="A5" s="1219" t="s">
        <v>1514</v>
      </c>
      <c r="B5" s="1219"/>
      <c r="C5" s="1219"/>
    </row>
    <row r="6" spans="1:3" ht="11.25" customHeight="1">
      <c r="A6" s="1061"/>
      <c r="B6" s="1061"/>
      <c r="C6" s="1061"/>
    </row>
    <row r="7" spans="1:3" ht="56.25" customHeight="1">
      <c r="A7" s="1220" t="s">
        <v>1515</v>
      </c>
      <c r="B7" s="1220"/>
      <c r="C7" s="1220"/>
    </row>
    <row r="8" spans="1:3" ht="11.25" customHeight="1">
      <c r="A8" s="1061"/>
      <c r="B8" s="1061"/>
      <c r="C8" s="1061"/>
    </row>
    <row r="9" spans="1:3" ht="11.25" customHeight="1">
      <c r="A9" s="1219" t="s">
        <v>1513</v>
      </c>
      <c r="B9" s="1219"/>
      <c r="C9" s="1219"/>
    </row>
    <row r="10" spans="1:3" ht="11.25" customHeight="1">
      <c r="A10" s="1061"/>
      <c r="B10" s="1061"/>
      <c r="C10" s="1061"/>
    </row>
    <row r="11" spans="1:3" ht="22.5" customHeight="1">
      <c r="A11" s="1220" t="s">
        <v>1516</v>
      </c>
      <c r="B11" s="1220"/>
      <c r="C11" s="1220"/>
    </row>
    <row r="12" spans="1:3" ht="11.25" customHeight="1">
      <c r="A12" s="1061"/>
      <c r="B12" s="1061"/>
      <c r="C12" s="1061"/>
    </row>
    <row r="13" spans="1:3" ht="11.25" customHeight="1">
      <c r="A13" s="1061"/>
      <c r="B13" s="1061"/>
      <c r="C13" s="1061"/>
    </row>
    <row r="14" spans="1:3" ht="11.25" customHeight="1">
      <c r="A14" s="1162" t="s">
        <v>1264</v>
      </c>
      <c r="B14" s="1162"/>
      <c r="C14" s="1162"/>
    </row>
    <row r="15" spans="1:3" ht="11.25" customHeight="1">
      <c r="A15" s="1061"/>
      <c r="B15" s="1061"/>
      <c r="C15" s="1061"/>
    </row>
    <row r="16" spans="1:3" ht="11.25" customHeight="1">
      <c r="A16" s="1204" t="s">
        <v>1312</v>
      </c>
      <c r="B16" s="1204"/>
      <c r="C16" s="1204"/>
    </row>
    <row r="17" spans="1:3" ht="11.25" customHeight="1">
      <c r="A17" s="1061"/>
      <c r="B17" s="1061"/>
      <c r="C17" s="1061"/>
    </row>
    <row r="18" spans="1:3" ht="11.25" customHeight="1">
      <c r="A18" s="1218"/>
      <c r="B18" s="1218"/>
      <c r="C18" s="1218"/>
    </row>
    <row r="19" spans="1:3" ht="11.25" customHeight="1">
      <c r="A19" s="870"/>
      <c r="B19" s="232"/>
      <c r="C19" s="232"/>
    </row>
  </sheetData>
  <mergeCells count="9">
    <mergeCell ref="A18:C18"/>
    <mergeCell ref="A16:C16"/>
    <mergeCell ref="A1:C1"/>
    <mergeCell ref="A3:C3"/>
    <mergeCell ref="A14:C14"/>
    <mergeCell ref="A5:C5"/>
    <mergeCell ref="A7:C7"/>
    <mergeCell ref="A9:C9"/>
    <mergeCell ref="A11:C11"/>
  </mergeCells>
  <pageMargins left="0.75" right="0.75" top="1" bottom="1" header="0.5" footer="0.5"/>
  <pageSetup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Q64"/>
  <sheetViews>
    <sheetView zoomScaleNormal="100" workbookViewId="0">
      <selection sqref="A1:D1"/>
    </sheetView>
  </sheetViews>
  <sheetFormatPr baseColWidth="10" defaultColWidth="8.75" defaultRowHeight="11"/>
  <cols>
    <col min="1" max="1" width="2.5" style="243" customWidth="1"/>
    <col min="2" max="2" width="87.5" style="225" customWidth="1"/>
    <col min="3" max="4" width="20" style="232" customWidth="1"/>
    <col min="5" max="17" width="3.75" style="205" customWidth="1"/>
    <col min="18" max="16384" width="8.75" style="1085"/>
  </cols>
  <sheetData>
    <row r="1" spans="1:17" ht="15.75" customHeight="1">
      <c r="A1" s="1161" t="s">
        <v>1466</v>
      </c>
      <c r="B1" s="1161"/>
      <c r="C1" s="1161"/>
      <c r="D1" s="1161"/>
    </row>
    <row r="2" spans="1:17" ht="11.25" customHeight="1">
      <c r="A2" s="546"/>
      <c r="B2" s="220"/>
      <c r="C2" s="351"/>
      <c r="D2" s="351"/>
    </row>
    <row r="3" spans="1:17" ht="11.25" customHeight="1">
      <c r="A3" s="1223" t="s">
        <v>1453</v>
      </c>
      <c r="B3" s="1223"/>
      <c r="C3" s="1223"/>
      <c r="D3" s="1223"/>
      <c r="E3" s="1024"/>
      <c r="F3" s="1024"/>
      <c r="G3" s="1024"/>
      <c r="H3" s="1024"/>
      <c r="I3" s="1024"/>
      <c r="J3" s="1024"/>
      <c r="K3" s="1024"/>
      <c r="L3" s="1024"/>
      <c r="M3" s="1024"/>
      <c r="N3" s="1024"/>
      <c r="O3" s="1024"/>
      <c r="P3" s="1024"/>
      <c r="Q3" s="1024"/>
    </row>
    <row r="4" spans="1:17" ht="11.25" customHeight="1">
      <c r="A4" s="1041"/>
      <c r="B4" s="1041"/>
      <c r="C4" s="1041"/>
      <c r="D4" s="1041"/>
      <c r="E4" s="1040"/>
      <c r="F4" s="1040"/>
      <c r="G4" s="1040"/>
      <c r="H4" s="1040"/>
      <c r="I4" s="1040"/>
      <c r="J4" s="1040"/>
      <c r="K4" s="1040"/>
      <c r="L4" s="1040"/>
      <c r="M4" s="1040"/>
      <c r="N4" s="1040"/>
      <c r="O4" s="1040"/>
      <c r="P4" s="1040"/>
      <c r="Q4" s="1040"/>
    </row>
    <row r="5" spans="1:17">
      <c r="A5" s="1040"/>
      <c r="B5" s="1040"/>
      <c r="C5" s="1040"/>
      <c r="D5" s="1040"/>
    </row>
    <row r="6" spans="1:17">
      <c r="A6" s="1221" t="s">
        <v>1454</v>
      </c>
      <c r="B6" s="1221"/>
      <c r="C6" s="1221"/>
      <c r="D6" s="1221"/>
    </row>
    <row r="7" spans="1:17" ht="11.25" customHeight="1">
      <c r="A7" s="1040"/>
      <c r="B7" s="1040"/>
      <c r="C7" s="1040"/>
      <c r="D7" s="1040"/>
    </row>
    <row r="8" spans="1:17" ht="11.25" customHeight="1">
      <c r="A8" s="1162" t="s">
        <v>714</v>
      </c>
      <c r="B8" s="1162"/>
      <c r="C8" s="665">
        <v>2018</v>
      </c>
      <c r="D8" s="527">
        <v>2017</v>
      </c>
    </row>
    <row r="9" spans="1:17" ht="11.25" customHeight="1">
      <c r="A9" s="1222" t="s">
        <v>1455</v>
      </c>
      <c r="B9" s="1222" t="s">
        <v>1455</v>
      </c>
      <c r="C9" s="627">
        <v>1145</v>
      </c>
      <c r="D9" s="431">
        <v>1149</v>
      </c>
    </row>
    <row r="10" spans="1:17" ht="11.25" customHeight="1">
      <c r="A10" s="1139" t="s">
        <v>1456</v>
      </c>
      <c r="B10" s="1139"/>
      <c r="C10" s="627">
        <v>557</v>
      </c>
      <c r="D10" s="431">
        <v>567</v>
      </c>
    </row>
    <row r="11" spans="1:17" ht="11.25" customHeight="1">
      <c r="A11" s="1139" t="s">
        <v>1457</v>
      </c>
      <c r="B11" s="1139"/>
      <c r="C11" s="624">
        <v>2992</v>
      </c>
      <c r="D11" s="433">
        <v>2785</v>
      </c>
    </row>
    <row r="12" spans="1:17" ht="11.25" customHeight="1">
      <c r="A12" s="1154" t="s">
        <v>1458</v>
      </c>
      <c r="B12" s="1154"/>
      <c r="C12" s="628">
        <v>480</v>
      </c>
      <c r="D12" s="1043">
        <v>410</v>
      </c>
    </row>
    <row r="13" spans="1:17" ht="11.25" customHeight="1">
      <c r="A13" s="1197" t="s">
        <v>654</v>
      </c>
      <c r="B13" s="1197"/>
      <c r="C13" s="1044">
        <v>5174</v>
      </c>
      <c r="D13" s="1042">
        <v>4911</v>
      </c>
    </row>
    <row r="14" spans="1:17" ht="9" customHeight="1">
      <c r="A14" s="1039"/>
      <c r="B14" s="1039"/>
      <c r="C14" s="1039"/>
      <c r="D14" s="1039"/>
    </row>
    <row r="15" spans="1:17" ht="11.25" customHeight="1"/>
    <row r="16" spans="1:17">
      <c r="A16" s="1221" t="s">
        <v>1459</v>
      </c>
      <c r="B16" s="1221"/>
      <c r="C16" s="1221"/>
      <c r="D16" s="1221"/>
    </row>
    <row r="17" spans="1:4">
      <c r="B17" s="243"/>
      <c r="C17" s="243"/>
      <c r="D17" s="243"/>
    </row>
    <row r="18" spans="1:4">
      <c r="A18" s="1162" t="s">
        <v>714</v>
      </c>
      <c r="B18" s="1162"/>
      <c r="C18" s="665">
        <v>2018</v>
      </c>
      <c r="D18" s="527">
        <v>2017</v>
      </c>
    </row>
    <row r="19" spans="1:4" ht="11.25" customHeight="1">
      <c r="A19" s="1222" t="s">
        <v>1460</v>
      </c>
      <c r="B19" s="1222" t="s">
        <v>1460</v>
      </c>
      <c r="C19" s="627">
        <v>3740</v>
      </c>
      <c r="D19" s="431">
        <v>3555</v>
      </c>
    </row>
    <row r="20" spans="1:4" ht="11.25" customHeight="1">
      <c r="A20" s="1154" t="s">
        <v>1461</v>
      </c>
      <c r="B20" s="1154"/>
      <c r="C20" s="628">
        <v>1434</v>
      </c>
      <c r="D20" s="1043">
        <v>1356</v>
      </c>
    </row>
    <row r="21" spans="1:4" ht="11.25" customHeight="1">
      <c r="A21" s="1197" t="s">
        <v>654</v>
      </c>
      <c r="B21" s="1197"/>
      <c r="C21" s="1044">
        <v>5174</v>
      </c>
      <c r="D21" s="1042">
        <v>4911</v>
      </c>
    </row>
    <row r="22" spans="1:4">
      <c r="B22" s="243"/>
      <c r="C22" s="243"/>
      <c r="D22" s="243"/>
    </row>
    <row r="23" spans="1:4">
      <c r="B23" s="243"/>
      <c r="C23" s="243"/>
      <c r="D23" s="243"/>
    </row>
    <row r="24" spans="1:4" ht="20.75" customHeight="1">
      <c r="A24" s="1150" t="s">
        <v>1462</v>
      </c>
      <c r="B24" s="1150"/>
      <c r="C24" s="1150"/>
      <c r="D24" s="1150"/>
    </row>
    <row r="25" spans="1:4">
      <c r="B25" s="243"/>
      <c r="C25" s="243"/>
      <c r="D25" s="243"/>
    </row>
    <row r="26" spans="1:4" ht="20.75" customHeight="1">
      <c r="A26" s="1150" t="s">
        <v>1463</v>
      </c>
      <c r="B26" s="1150"/>
      <c r="C26" s="1150"/>
      <c r="D26" s="1150"/>
    </row>
    <row r="27" spans="1:4">
      <c r="B27" s="243"/>
      <c r="C27" s="243"/>
      <c r="D27" s="243"/>
    </row>
    <row r="28" spans="1:4" ht="33.75" customHeight="1">
      <c r="A28" s="1150" t="s">
        <v>1464</v>
      </c>
      <c r="B28" s="1150"/>
      <c r="C28" s="1150"/>
      <c r="D28" s="1150"/>
    </row>
    <row r="29" spans="1:4">
      <c r="B29" s="243"/>
      <c r="C29" s="243"/>
      <c r="D29" s="243"/>
    </row>
    <row r="30" spans="1:4">
      <c r="A30" s="1150" t="s">
        <v>1465</v>
      </c>
      <c r="B30" s="1150"/>
      <c r="C30" s="1150"/>
      <c r="D30" s="1150"/>
    </row>
    <row r="31" spans="1:4">
      <c r="B31" s="243"/>
      <c r="C31" s="243"/>
      <c r="D31" s="243"/>
    </row>
    <row r="32" spans="1:4">
      <c r="B32" s="243"/>
      <c r="C32" s="243"/>
      <c r="D32" s="243"/>
    </row>
    <row r="33" spans="2:4">
      <c r="B33" s="243"/>
      <c r="C33" s="243"/>
      <c r="D33" s="243"/>
    </row>
    <row r="34" spans="2:4">
      <c r="B34" s="243"/>
      <c r="C34" s="243"/>
      <c r="D34" s="243"/>
    </row>
    <row r="35" spans="2:4">
      <c r="B35" s="243"/>
      <c r="C35" s="243"/>
      <c r="D35" s="243"/>
    </row>
    <row r="36" spans="2:4">
      <c r="B36" s="243"/>
      <c r="C36" s="243"/>
      <c r="D36" s="243"/>
    </row>
    <row r="37" spans="2:4">
      <c r="B37" s="243"/>
      <c r="C37" s="243"/>
      <c r="D37" s="243"/>
    </row>
    <row r="38" spans="2:4">
      <c r="B38" s="243"/>
      <c r="C38" s="243"/>
      <c r="D38" s="243"/>
    </row>
    <row r="39" spans="2:4">
      <c r="B39" s="243"/>
      <c r="C39" s="243"/>
      <c r="D39" s="243"/>
    </row>
    <row r="40" spans="2:4">
      <c r="B40" s="243"/>
      <c r="C40" s="243"/>
      <c r="D40" s="243"/>
    </row>
    <row r="41" spans="2:4">
      <c r="B41" s="243"/>
      <c r="C41" s="243"/>
      <c r="D41" s="243"/>
    </row>
    <row r="42" spans="2:4">
      <c r="B42" s="243"/>
      <c r="C42" s="243"/>
      <c r="D42" s="243"/>
    </row>
    <row r="43" spans="2:4">
      <c r="B43" s="243"/>
      <c r="C43" s="243"/>
      <c r="D43" s="243"/>
    </row>
    <row r="44" spans="2:4">
      <c r="B44" s="243"/>
      <c r="C44" s="243"/>
      <c r="D44" s="243"/>
    </row>
    <row r="45" spans="2:4">
      <c r="B45" s="243"/>
      <c r="C45" s="243"/>
      <c r="D45" s="243"/>
    </row>
    <row r="46" spans="2:4">
      <c r="B46" s="243"/>
      <c r="C46" s="243"/>
      <c r="D46" s="243"/>
    </row>
    <row r="47" spans="2:4">
      <c r="B47" s="243"/>
      <c r="C47" s="243"/>
      <c r="D47" s="243"/>
    </row>
    <row r="48" spans="2:4">
      <c r="B48" s="243"/>
      <c r="C48" s="243"/>
      <c r="D48" s="243"/>
    </row>
    <row r="49" spans="2:4">
      <c r="B49" s="243"/>
      <c r="C49" s="243"/>
      <c r="D49" s="243"/>
    </row>
    <row r="50" spans="2:4">
      <c r="B50" s="243"/>
      <c r="C50" s="243"/>
      <c r="D50" s="243"/>
    </row>
    <row r="51" spans="2:4">
      <c r="B51" s="243"/>
      <c r="C51" s="243"/>
      <c r="D51" s="243"/>
    </row>
    <row r="52" spans="2:4">
      <c r="B52" s="243"/>
      <c r="C52" s="243"/>
      <c r="D52" s="243"/>
    </row>
    <row r="53" spans="2:4">
      <c r="B53" s="243"/>
      <c r="C53" s="243"/>
      <c r="D53" s="243"/>
    </row>
    <row r="54" spans="2:4">
      <c r="B54" s="243"/>
      <c r="C54" s="243"/>
      <c r="D54" s="243"/>
    </row>
    <row r="55" spans="2:4">
      <c r="B55" s="243"/>
      <c r="C55" s="243"/>
      <c r="D55" s="243"/>
    </row>
    <row r="56" spans="2:4">
      <c r="B56" s="243"/>
      <c r="C56" s="243"/>
      <c r="D56" s="243"/>
    </row>
    <row r="57" spans="2:4">
      <c r="B57" s="243"/>
      <c r="C57" s="243"/>
      <c r="D57" s="243"/>
    </row>
    <row r="58" spans="2:4">
      <c r="B58" s="243"/>
      <c r="C58" s="243"/>
      <c r="D58" s="243"/>
    </row>
    <row r="59" spans="2:4">
      <c r="B59" s="243"/>
      <c r="C59" s="243"/>
      <c r="D59" s="243"/>
    </row>
    <row r="60" spans="2:4">
      <c r="B60" s="243"/>
      <c r="C60" s="243"/>
      <c r="D60" s="243"/>
    </row>
    <row r="61" spans="2:4">
      <c r="B61" s="243"/>
      <c r="C61" s="243"/>
      <c r="D61" s="243"/>
    </row>
    <row r="62" spans="2:4">
      <c r="B62" s="243"/>
      <c r="C62" s="243"/>
      <c r="D62" s="243"/>
    </row>
    <row r="63" spans="2:4">
      <c r="B63" s="243"/>
      <c r="C63" s="243"/>
      <c r="D63" s="243"/>
    </row>
    <row r="64" spans="2:4">
      <c r="B64" s="243"/>
      <c r="C64" s="243"/>
      <c r="D64" s="243"/>
    </row>
  </sheetData>
  <mergeCells count="18">
    <mergeCell ref="A6:D6"/>
    <mergeCell ref="A9:B9"/>
    <mergeCell ref="A1:D1"/>
    <mergeCell ref="A8:B8"/>
    <mergeCell ref="A10:B10"/>
    <mergeCell ref="A3:D3"/>
    <mergeCell ref="A11:B11"/>
    <mergeCell ref="A30:D30"/>
    <mergeCell ref="A24:D24"/>
    <mergeCell ref="A26:D26"/>
    <mergeCell ref="A28:D28"/>
    <mergeCell ref="A16:D16"/>
    <mergeCell ref="A18:B18"/>
    <mergeCell ref="A19:B19"/>
    <mergeCell ref="A20:B20"/>
    <mergeCell ref="A21:B21"/>
    <mergeCell ref="A12:B12"/>
    <mergeCell ref="A13:B1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Q33"/>
  <sheetViews>
    <sheetView zoomScaleNormal="100" workbookViewId="0">
      <selection sqref="A1:C1"/>
    </sheetView>
  </sheetViews>
  <sheetFormatPr baseColWidth="10" defaultColWidth="8.75" defaultRowHeight="11"/>
  <cols>
    <col min="1" max="1" width="90" style="225" customWidth="1"/>
    <col min="2" max="3" width="20" style="232" customWidth="1"/>
    <col min="4" max="17" width="3.75" style="205" customWidth="1"/>
    <col min="18" max="16384" width="8.75" style="1085"/>
  </cols>
  <sheetData>
    <row r="1" spans="1:3" ht="16">
      <c r="A1" s="1161" t="s">
        <v>1081</v>
      </c>
      <c r="B1" s="1224"/>
      <c r="C1" s="1224"/>
    </row>
    <row r="2" spans="1:3" ht="11.25" customHeight="1">
      <c r="A2" s="350"/>
      <c r="B2" s="344"/>
      <c r="C2" s="344"/>
    </row>
    <row r="3" spans="1:3">
      <c r="A3" s="303" t="s">
        <v>714</v>
      </c>
      <c r="B3" s="658">
        <v>2018</v>
      </c>
      <c r="C3" s="358">
        <v>2017</v>
      </c>
    </row>
    <row r="4" spans="1:3">
      <c r="A4" s="436" t="s">
        <v>1138</v>
      </c>
      <c r="B4" s="648">
        <v>32</v>
      </c>
      <c r="C4" s="437">
        <v>18</v>
      </c>
    </row>
    <row r="5" spans="1:3">
      <c r="A5" s="434" t="s">
        <v>305</v>
      </c>
      <c r="B5" s="624">
        <v>7</v>
      </c>
      <c r="C5" s="423">
        <v>10</v>
      </c>
    </row>
    <row r="6" spans="1:3">
      <c r="A6" s="434" t="s">
        <v>441</v>
      </c>
      <c r="B6" s="624">
        <v>3</v>
      </c>
      <c r="C6" s="423">
        <v>3</v>
      </c>
    </row>
    <row r="7" spans="1:3">
      <c r="A7" s="822" t="s">
        <v>837</v>
      </c>
      <c r="B7" s="624">
        <v>2</v>
      </c>
      <c r="C7" s="423">
        <v>1</v>
      </c>
    </row>
    <row r="8" spans="1:3">
      <c r="A8" s="434" t="s">
        <v>587</v>
      </c>
      <c r="B8" s="624">
        <v>10</v>
      </c>
      <c r="C8" s="423">
        <v>6</v>
      </c>
    </row>
    <row r="9" spans="1:3">
      <c r="A9" s="769" t="s">
        <v>932</v>
      </c>
      <c r="B9" s="624">
        <v>4</v>
      </c>
      <c r="C9" s="423">
        <v>4</v>
      </c>
    </row>
    <row r="10" spans="1:3">
      <c r="A10" s="823" t="s">
        <v>595</v>
      </c>
      <c r="B10" s="659">
        <v>24</v>
      </c>
      <c r="C10" s="438">
        <v>19</v>
      </c>
    </row>
    <row r="11" spans="1:3">
      <c r="A11" s="817" t="s">
        <v>654</v>
      </c>
      <c r="B11" s="629">
        <v>80</v>
      </c>
      <c r="C11" s="528">
        <v>60</v>
      </c>
    </row>
    <row r="12" spans="1:3">
      <c r="A12" s="220"/>
      <c r="B12" s="221"/>
      <c r="C12" s="221"/>
    </row>
    <row r="13" spans="1:3" ht="10.5" customHeight="1">
      <c r="A13" s="1225" t="s">
        <v>898</v>
      </c>
      <c r="B13" s="1226"/>
      <c r="C13" s="1226"/>
    </row>
    <row r="15" spans="1:3">
      <c r="A15" s="1167"/>
      <c r="B15" s="1167"/>
      <c r="C15" s="1167"/>
    </row>
    <row r="33" spans="1:1">
      <c r="A33" s="228"/>
    </row>
  </sheetData>
  <mergeCells count="3">
    <mergeCell ref="A1:C1"/>
    <mergeCell ref="A13:C13"/>
    <mergeCell ref="A15:C15"/>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Q19"/>
  <sheetViews>
    <sheetView zoomScaleNormal="100" workbookViewId="0">
      <selection sqref="A1:C1"/>
    </sheetView>
  </sheetViews>
  <sheetFormatPr baseColWidth="10" defaultColWidth="8.75" defaultRowHeight="11"/>
  <cols>
    <col min="1" max="1" width="90" style="225" customWidth="1"/>
    <col min="2" max="3" width="20" style="232" customWidth="1"/>
    <col min="4" max="17" width="3.75" style="205" customWidth="1"/>
    <col min="18" max="16384" width="8.75" style="1085"/>
  </cols>
  <sheetData>
    <row r="1" spans="1:17" ht="16">
      <c r="A1" s="1161" t="s">
        <v>1082</v>
      </c>
      <c r="B1" s="1224"/>
      <c r="C1" s="1224"/>
    </row>
    <row r="2" spans="1:17" ht="16">
      <c r="A2" s="1019"/>
      <c r="B2" s="1021"/>
      <c r="C2" s="1021"/>
      <c r="D2" s="1024"/>
      <c r="E2" s="1024"/>
      <c r="F2" s="1024"/>
      <c r="G2" s="1024"/>
      <c r="H2" s="1024"/>
      <c r="I2" s="1024"/>
      <c r="J2" s="1024"/>
      <c r="K2" s="1024"/>
      <c r="L2" s="1024"/>
      <c r="M2" s="1024"/>
      <c r="N2" s="1024"/>
      <c r="O2" s="1024"/>
      <c r="P2" s="1024"/>
      <c r="Q2" s="1024"/>
    </row>
    <row r="3" spans="1:17" ht="11.25" customHeight="1">
      <c r="A3" s="350"/>
      <c r="B3" s="344"/>
      <c r="C3" s="488" t="s">
        <v>1018</v>
      </c>
    </row>
    <row r="4" spans="1:17">
      <c r="A4" s="303" t="s">
        <v>714</v>
      </c>
      <c r="B4" s="653">
        <v>2018</v>
      </c>
      <c r="C4" s="308">
        <v>2017</v>
      </c>
    </row>
    <row r="5" spans="1:17">
      <c r="A5" s="436" t="s">
        <v>1110</v>
      </c>
      <c r="B5" s="648">
        <v>-1598</v>
      </c>
      <c r="C5" s="437">
        <v>-1418</v>
      </c>
    </row>
    <row r="6" spans="1:17">
      <c r="A6" s="434" t="s">
        <v>299</v>
      </c>
      <c r="B6" s="624">
        <v>40</v>
      </c>
      <c r="C6" s="423">
        <v>1</v>
      </c>
    </row>
    <row r="7" spans="1:17">
      <c r="A7" s="430" t="s">
        <v>300</v>
      </c>
      <c r="B7" s="652">
        <v>-1294</v>
      </c>
      <c r="C7" s="427">
        <v>-1144</v>
      </c>
    </row>
    <row r="8" spans="1:17">
      <c r="A8" s="529" t="s">
        <v>654</v>
      </c>
      <c r="B8" s="629">
        <v>-2852</v>
      </c>
      <c r="C8" s="528">
        <v>-2561</v>
      </c>
    </row>
    <row r="10" spans="1:17">
      <c r="A10" s="1167"/>
      <c r="B10" s="1167"/>
      <c r="C10" s="1167"/>
    </row>
    <row r="11" spans="1:17">
      <c r="B11" s="353"/>
    </row>
    <row r="18" spans="3:3">
      <c r="C18" s="353"/>
    </row>
    <row r="19" spans="3:3">
      <c r="C19" s="353"/>
    </row>
  </sheetData>
  <mergeCells count="2">
    <mergeCell ref="A1:C1"/>
    <mergeCell ref="A10:C10"/>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Q31"/>
  <sheetViews>
    <sheetView zoomScaleNormal="100" workbookViewId="0">
      <selection sqref="A1:D1"/>
    </sheetView>
  </sheetViews>
  <sheetFormatPr baseColWidth="10" defaultColWidth="8.75" defaultRowHeight="11"/>
  <cols>
    <col min="1" max="1" width="2.5" style="225" customWidth="1"/>
    <col min="2" max="2" width="87.5" style="225" customWidth="1"/>
    <col min="3" max="4" width="20" style="232" customWidth="1"/>
    <col min="5" max="17" width="3.75" style="205" customWidth="1"/>
    <col min="18" max="16384" width="8.75" style="1085"/>
  </cols>
  <sheetData>
    <row r="1" spans="1:16" ht="16">
      <c r="A1" s="1161" t="s">
        <v>1083</v>
      </c>
      <c r="B1" s="1230"/>
      <c r="C1" s="1230"/>
      <c r="D1" s="1230"/>
    </row>
    <row r="2" spans="1:16" ht="11.25" customHeight="1">
      <c r="A2" s="446"/>
      <c r="B2" s="350"/>
      <c r="C2" s="344"/>
      <c r="D2" s="344"/>
    </row>
    <row r="3" spans="1:16">
      <c r="A3" s="1234" t="s">
        <v>714</v>
      </c>
      <c r="B3" s="1234"/>
      <c r="C3" s="653">
        <v>2018</v>
      </c>
      <c r="D3" s="308">
        <v>2017</v>
      </c>
    </row>
    <row r="4" spans="1:16">
      <c r="A4" s="1231" t="s">
        <v>671</v>
      </c>
      <c r="B4" s="1231"/>
      <c r="C4" s="627">
        <v>954</v>
      </c>
      <c r="D4" s="426">
        <v>1000</v>
      </c>
    </row>
    <row r="5" spans="1:16">
      <c r="A5" s="1231" t="s">
        <v>672</v>
      </c>
      <c r="B5" s="1231"/>
      <c r="C5" s="627"/>
      <c r="D5" s="421"/>
    </row>
    <row r="6" spans="1:16">
      <c r="A6" s="1140" t="s">
        <v>706</v>
      </c>
      <c r="B6" s="1140"/>
      <c r="C6" s="627">
        <v>7</v>
      </c>
      <c r="D6" s="763">
        <v>9</v>
      </c>
    </row>
    <row r="7" spans="1:16">
      <c r="A7" s="1140" t="s">
        <v>875</v>
      </c>
      <c r="B7" s="1140"/>
      <c r="C7" s="627">
        <v>71</v>
      </c>
      <c r="D7" s="463">
        <v>66</v>
      </c>
    </row>
    <row r="8" spans="1:16">
      <c r="A8" s="1232" t="s">
        <v>707</v>
      </c>
      <c r="B8" s="1232"/>
      <c r="C8" s="652">
        <v>142</v>
      </c>
      <c r="D8" s="764">
        <v>139</v>
      </c>
    </row>
    <row r="9" spans="1:16">
      <c r="A9" s="1233" t="s">
        <v>654</v>
      </c>
      <c r="B9" s="1233"/>
      <c r="C9" s="629">
        <v>1175</v>
      </c>
      <c r="D9" s="528">
        <v>1214</v>
      </c>
    </row>
    <row r="10" spans="1:16">
      <c r="A10" s="298"/>
      <c r="B10" s="298"/>
      <c r="C10" s="300"/>
      <c r="D10" s="300"/>
    </row>
    <row r="11" spans="1:16" ht="10.5" customHeight="1">
      <c r="A11" s="1208" t="s">
        <v>1554</v>
      </c>
      <c r="B11" s="1208"/>
      <c r="C11" s="1208"/>
      <c r="D11" s="1208"/>
    </row>
    <row r="12" spans="1:16" ht="10.5" customHeight="1">
      <c r="A12" s="220"/>
      <c r="B12" s="220"/>
      <c r="C12" s="220"/>
      <c r="D12" s="220"/>
    </row>
    <row r="13" spans="1:16" ht="10.5" customHeight="1">
      <c r="A13" s="1229" t="s">
        <v>1209</v>
      </c>
      <c r="B13" s="1229"/>
      <c r="C13" s="220"/>
      <c r="D13" s="220"/>
    </row>
    <row r="14" spans="1:16">
      <c r="A14" s="219"/>
      <c r="B14" s="220"/>
      <c r="C14" s="221"/>
      <c r="D14" s="221"/>
    </row>
    <row r="15" spans="1:16" ht="58.5" customHeight="1">
      <c r="A15" s="1206" t="s">
        <v>1618</v>
      </c>
      <c r="B15" s="1206"/>
      <c r="C15" s="1206"/>
      <c r="D15" s="1206"/>
    </row>
    <row r="16" spans="1:16" ht="11.25" customHeight="1">
      <c r="A16" s="1082"/>
      <c r="B16" s="1082"/>
      <c r="C16" s="221"/>
      <c r="D16" s="221"/>
      <c r="O16" s="239"/>
      <c r="P16" s="239"/>
    </row>
    <row r="17" spans="1:16" ht="68.25" customHeight="1">
      <c r="A17" s="1228" t="s">
        <v>1619</v>
      </c>
      <c r="B17" s="1228"/>
      <c r="C17" s="1228"/>
      <c r="D17" s="1228"/>
      <c r="O17" s="239"/>
      <c r="P17" s="239"/>
    </row>
    <row r="18" spans="1:16" ht="11.25" customHeight="1">
      <c r="A18" s="445"/>
      <c r="B18" s="230"/>
      <c r="C18" s="444"/>
      <c r="D18" s="444"/>
      <c r="O18" s="239"/>
      <c r="P18" s="239"/>
    </row>
    <row r="19" spans="1:16">
      <c r="A19" s="439"/>
      <c r="B19" s="439"/>
      <c r="C19" s="653">
        <v>2018</v>
      </c>
      <c r="D19" s="308">
        <v>2017</v>
      </c>
    </row>
    <row r="20" spans="1:16">
      <c r="A20" s="1227" t="s">
        <v>673</v>
      </c>
      <c r="B20" s="1227"/>
      <c r="C20" s="627">
        <v>18899</v>
      </c>
      <c r="D20" s="426">
        <v>17866</v>
      </c>
    </row>
    <row r="21" spans="1:16">
      <c r="A21" s="1181" t="s">
        <v>1111</v>
      </c>
      <c r="B21" s="1181"/>
      <c r="C21" s="624">
        <v>19294</v>
      </c>
      <c r="D21" s="423">
        <v>18065</v>
      </c>
    </row>
    <row r="22" spans="1:16">
      <c r="A22" s="220"/>
      <c r="B22" s="259"/>
      <c r="C22" s="259"/>
    </row>
    <row r="23" spans="1:16">
      <c r="A23" s="1167"/>
      <c r="B23" s="1167"/>
      <c r="C23" s="1167"/>
      <c r="D23" s="1167"/>
    </row>
    <row r="31" spans="1:16">
      <c r="C31" s="353"/>
    </row>
  </sheetData>
  <mergeCells count="15">
    <mergeCell ref="A1:D1"/>
    <mergeCell ref="A5:B5"/>
    <mergeCell ref="A8:B8"/>
    <mergeCell ref="A9:B9"/>
    <mergeCell ref="A4:B4"/>
    <mergeCell ref="A3:B3"/>
    <mergeCell ref="A6:B6"/>
    <mergeCell ref="A7:B7"/>
    <mergeCell ref="A23:D23"/>
    <mergeCell ref="A21:B21"/>
    <mergeCell ref="A20:B20"/>
    <mergeCell ref="A15:D15"/>
    <mergeCell ref="A11:D11"/>
    <mergeCell ref="A17:D17"/>
    <mergeCell ref="A13:B13"/>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18"/>
  <sheetViews>
    <sheetView zoomScaleNormal="100" workbookViewId="0">
      <selection sqref="A1:C1"/>
    </sheetView>
  </sheetViews>
  <sheetFormatPr baseColWidth="10" defaultColWidth="8.75" defaultRowHeight="13"/>
  <cols>
    <col min="1" max="1" width="90" style="225" customWidth="1"/>
    <col min="2" max="3" width="20" style="232" customWidth="1"/>
    <col min="4" max="17" width="3.75" style="356" customWidth="1"/>
    <col min="18" max="16384" width="8.75" style="1085"/>
  </cols>
  <sheetData>
    <row r="1" spans="1:3" ht="16">
      <c r="A1" s="1235" t="s">
        <v>1084</v>
      </c>
      <c r="B1" s="1230"/>
      <c r="C1" s="1230"/>
    </row>
    <row r="2" spans="1:3" ht="11.25" customHeight="1">
      <c r="A2"/>
      <c r="B2" s="443"/>
      <c r="C2" s="443"/>
    </row>
    <row r="3" spans="1:3" ht="11.25" customHeight="1">
      <c r="A3" s="303" t="s">
        <v>714</v>
      </c>
      <c r="B3" s="653">
        <v>2018</v>
      </c>
      <c r="C3" s="308">
        <v>2017</v>
      </c>
    </row>
    <row r="4" spans="1:3" ht="11.25" customHeight="1">
      <c r="A4" s="436" t="s">
        <v>1344</v>
      </c>
      <c r="B4" s="648">
        <v>11</v>
      </c>
      <c r="C4" s="437">
        <v>12</v>
      </c>
    </row>
    <row r="5" spans="1:3" ht="11.25" customHeight="1">
      <c r="A5" s="770" t="s">
        <v>1179</v>
      </c>
      <c r="B5" s="627">
        <v>43</v>
      </c>
      <c r="C5" s="426">
        <v>36</v>
      </c>
    </row>
    <row r="6" spans="1:3" ht="11.25" customHeight="1">
      <c r="A6" s="440" t="s">
        <v>730</v>
      </c>
      <c r="B6" s="627">
        <v>12</v>
      </c>
      <c r="C6" s="426">
        <v>12</v>
      </c>
    </row>
    <row r="7" spans="1:3" ht="11.25" customHeight="1">
      <c r="A7" s="440" t="s">
        <v>731</v>
      </c>
      <c r="B7" s="627">
        <v>16</v>
      </c>
      <c r="C7" s="426">
        <v>15</v>
      </c>
    </row>
    <row r="8" spans="1:3" ht="11.25" customHeight="1">
      <c r="A8" s="440" t="s">
        <v>732</v>
      </c>
      <c r="B8" s="627">
        <v>43</v>
      </c>
      <c r="C8" s="426">
        <v>45</v>
      </c>
    </row>
    <row r="9" spans="1:3" ht="11.25" customHeight="1">
      <c r="A9" s="440" t="s">
        <v>733</v>
      </c>
      <c r="B9" s="627">
        <v>1</v>
      </c>
      <c r="C9" s="426">
        <v>1</v>
      </c>
    </row>
    <row r="10" spans="1:3" ht="11.25" customHeight="1">
      <c r="A10" s="430" t="s">
        <v>687</v>
      </c>
      <c r="B10" s="652">
        <v>3</v>
      </c>
      <c r="C10" s="427">
        <v>14</v>
      </c>
    </row>
    <row r="11" spans="1:3" ht="11.25" customHeight="1">
      <c r="A11" s="529" t="s">
        <v>654</v>
      </c>
      <c r="B11" s="629">
        <v>130</v>
      </c>
      <c r="C11" s="528">
        <v>134</v>
      </c>
    </row>
    <row r="12" spans="1:3">
      <c r="A12" s="290"/>
      <c r="B12" s="335"/>
      <c r="C12" s="357"/>
    </row>
    <row r="13" spans="1:3">
      <c r="A13" s="1217"/>
      <c r="B13" s="1217"/>
      <c r="C13" s="1217"/>
    </row>
    <row r="18" spans="1:1">
      <c r="A18" s="228"/>
    </row>
  </sheetData>
  <mergeCells count="2">
    <mergeCell ref="A1:C1"/>
    <mergeCell ref="A13:C13"/>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1:Q32"/>
  <sheetViews>
    <sheetView zoomScaleNormal="100" workbookViewId="0">
      <selection sqref="A1:C1"/>
    </sheetView>
  </sheetViews>
  <sheetFormatPr baseColWidth="10" defaultColWidth="8.75" defaultRowHeight="11"/>
  <cols>
    <col min="1" max="1" width="90" style="860" customWidth="1"/>
    <col min="2" max="3" width="20" style="232" customWidth="1"/>
    <col min="4" max="17" width="3.75" style="864" customWidth="1"/>
    <col min="18" max="16384" width="8.75" style="1085"/>
  </cols>
  <sheetData>
    <row r="1" spans="1:3" ht="16">
      <c r="A1" s="1161" t="s">
        <v>1254</v>
      </c>
      <c r="B1" s="1224"/>
      <c r="C1" s="1224"/>
    </row>
    <row r="2" spans="1:3" ht="11.25" customHeight="1">
      <c r="A2" s="863"/>
      <c r="B2" s="344"/>
      <c r="C2" s="344"/>
    </row>
    <row r="3" spans="1:3">
      <c r="A3" s="862" t="s">
        <v>714</v>
      </c>
      <c r="B3" s="658">
        <v>2018</v>
      </c>
      <c r="C3" s="358">
        <v>2017</v>
      </c>
    </row>
    <row r="4" spans="1:3">
      <c r="A4" s="436" t="s">
        <v>1250</v>
      </c>
      <c r="B4" s="648">
        <v>145</v>
      </c>
      <c r="C4" s="437">
        <v>138</v>
      </c>
    </row>
    <row r="5" spans="1:3">
      <c r="A5" s="856" t="s">
        <v>1249</v>
      </c>
      <c r="B5" s="624">
        <v>90</v>
      </c>
      <c r="C5" s="423">
        <v>90</v>
      </c>
    </row>
    <row r="6" spans="1:3">
      <c r="A6" s="856" t="s">
        <v>1253</v>
      </c>
      <c r="B6" s="624">
        <v>89</v>
      </c>
      <c r="C6" s="423">
        <v>71</v>
      </c>
    </row>
    <row r="7" spans="1:3">
      <c r="A7" s="822" t="s">
        <v>1251</v>
      </c>
      <c r="B7" s="624">
        <v>61</v>
      </c>
      <c r="C7" s="423">
        <v>55</v>
      </c>
    </row>
    <row r="8" spans="1:3">
      <c r="A8" s="822" t="s">
        <v>1252</v>
      </c>
      <c r="B8" s="624">
        <v>58</v>
      </c>
      <c r="C8" s="423">
        <v>51</v>
      </c>
    </row>
    <row r="9" spans="1:3">
      <c r="A9" s="859" t="s">
        <v>595</v>
      </c>
      <c r="B9" s="628">
        <v>204</v>
      </c>
      <c r="C9" s="479">
        <v>173</v>
      </c>
    </row>
    <row r="10" spans="1:3">
      <c r="A10" s="857" t="s">
        <v>654</v>
      </c>
      <c r="B10" s="629">
        <v>648</v>
      </c>
      <c r="C10" s="528">
        <v>577</v>
      </c>
    </row>
    <row r="11" spans="1:3">
      <c r="A11" s="861"/>
      <c r="B11" s="221"/>
      <c r="C11" s="221"/>
    </row>
    <row r="12" spans="1:3" ht="10.5" customHeight="1">
      <c r="A12" s="1225"/>
      <c r="B12" s="1226"/>
      <c r="C12" s="1226"/>
    </row>
    <row r="14" spans="1:3">
      <c r="A14" s="1167"/>
      <c r="B14" s="1167"/>
      <c r="C14" s="1167"/>
    </row>
    <row r="32" spans="1:1">
      <c r="A32" s="228"/>
    </row>
  </sheetData>
  <mergeCells count="3">
    <mergeCell ref="A1:C1"/>
    <mergeCell ref="A12:C12"/>
    <mergeCell ref="A14:C14"/>
  </mergeCells>
  <pageMargins left="0.75" right="0.75" top="1" bottom="1" header="0.5" footer="0.5"/>
  <pageSetup scale="87" orientation="portrait" horizontalDpi="300" r:id="rId1"/>
  <headerFooter alignWithMargins="0"/>
  <customProperties>
    <customPr name="SheetOption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5"/>
  <dimension ref="A1:Q35"/>
  <sheetViews>
    <sheetView zoomScaleNormal="100" workbookViewId="0">
      <selection sqref="A1:C1"/>
    </sheetView>
  </sheetViews>
  <sheetFormatPr baseColWidth="10" defaultColWidth="8.75" defaultRowHeight="11"/>
  <cols>
    <col min="1" max="1" width="90" style="205" customWidth="1"/>
    <col min="2" max="3" width="20" style="205" customWidth="1"/>
    <col min="4" max="17" width="3.75" style="205" customWidth="1"/>
    <col min="18" max="16384" width="8.75" style="1085"/>
  </cols>
  <sheetData>
    <row r="1" spans="1:17" ht="15.75" customHeight="1">
      <c r="A1" s="1161" t="s">
        <v>1368</v>
      </c>
      <c r="B1" s="1230"/>
      <c r="C1" s="1230"/>
    </row>
    <row r="2" spans="1:17" ht="11.25" customHeight="1">
      <c r="A2" s="207"/>
      <c r="B2" s="349"/>
      <c r="C2" s="349"/>
    </row>
    <row r="3" spans="1:17" ht="11.25" customHeight="1">
      <c r="A3" s="303" t="s">
        <v>714</v>
      </c>
      <c r="B3" s="653">
        <v>2018</v>
      </c>
      <c r="C3" s="308">
        <v>2017</v>
      </c>
    </row>
    <row r="4" spans="1:17" ht="11.25" customHeight="1">
      <c r="A4" s="819" t="s">
        <v>904</v>
      </c>
      <c r="B4" s="627">
        <v>2</v>
      </c>
      <c r="C4" s="426">
        <v>2</v>
      </c>
    </row>
    <row r="5" spans="1:17" ht="11.25" customHeight="1">
      <c r="A5" s="449" t="s">
        <v>588</v>
      </c>
      <c r="B5" s="633">
        <v>20</v>
      </c>
      <c r="C5" s="426">
        <v>9</v>
      </c>
    </row>
    <row r="6" spans="1:17" ht="11.25" customHeight="1">
      <c r="A6" s="440" t="s">
        <v>1278</v>
      </c>
      <c r="B6" s="633">
        <v>1</v>
      </c>
      <c r="C6" s="426"/>
    </row>
    <row r="7" spans="1:17" ht="11.25" customHeight="1">
      <c r="A7" s="430" t="s">
        <v>808</v>
      </c>
      <c r="B7" s="628">
        <v>1</v>
      </c>
      <c r="C7" s="438">
        <v>2</v>
      </c>
    </row>
    <row r="8" spans="1:17" ht="11.25" customHeight="1">
      <c r="A8" s="450" t="s">
        <v>510</v>
      </c>
      <c r="B8" s="638">
        <v>24</v>
      </c>
      <c r="C8" s="448">
        <v>12</v>
      </c>
    </row>
    <row r="9" spans="1:17" ht="11.25" customHeight="1">
      <c r="A9" s="451"/>
      <c r="B9" s="660"/>
      <c r="C9" s="452"/>
    </row>
    <row r="10" spans="1:17" ht="11.25" customHeight="1">
      <c r="A10" s="449" t="s">
        <v>903</v>
      </c>
      <c r="B10" s="627">
        <v>-11</v>
      </c>
      <c r="C10" s="426">
        <v>-10</v>
      </c>
    </row>
    <row r="11" spans="1:17" ht="11.25" customHeight="1">
      <c r="A11" s="449" t="s">
        <v>590</v>
      </c>
      <c r="B11" s="627">
        <v>-34</v>
      </c>
      <c r="C11" s="426">
        <v>-14</v>
      </c>
    </row>
    <row r="12" spans="1:17" ht="11.25" customHeight="1">
      <c r="A12" s="449" t="s">
        <v>985</v>
      </c>
      <c r="B12" s="627">
        <v>-3</v>
      </c>
      <c r="C12" s="426">
        <v>-3</v>
      </c>
    </row>
    <row r="13" spans="1:17" ht="11.25" customHeight="1">
      <c r="A13" s="449" t="s">
        <v>589</v>
      </c>
      <c r="B13" s="633">
        <v>-4</v>
      </c>
      <c r="C13" s="426">
        <v>1</v>
      </c>
    </row>
    <row r="14" spans="1:17" ht="11.25" customHeight="1">
      <c r="A14" s="440" t="s">
        <v>1207</v>
      </c>
      <c r="B14" s="633">
        <v>-1</v>
      </c>
      <c r="C14" s="426"/>
    </row>
    <row r="15" spans="1:17" ht="11.25" customHeight="1">
      <c r="A15" s="852" t="s">
        <v>1210</v>
      </c>
      <c r="B15" s="633">
        <v>-6</v>
      </c>
      <c r="C15" s="426">
        <v>-27</v>
      </c>
    </row>
    <row r="16" spans="1:17" ht="11.25" customHeight="1">
      <c r="A16" s="887" t="s">
        <v>1279</v>
      </c>
      <c r="B16" s="633">
        <v>-2</v>
      </c>
      <c r="C16" s="501">
        <v>-1</v>
      </c>
      <c r="D16" s="886"/>
      <c r="E16" s="886"/>
      <c r="F16" s="886"/>
      <c r="G16" s="886"/>
      <c r="H16" s="886"/>
      <c r="I16" s="886"/>
      <c r="J16" s="886"/>
      <c r="K16" s="886"/>
      <c r="L16" s="886"/>
      <c r="M16" s="886"/>
      <c r="N16" s="886"/>
      <c r="O16" s="886"/>
      <c r="P16" s="886"/>
      <c r="Q16" s="886"/>
    </row>
    <row r="17" spans="1:3" ht="11.25" customHeight="1">
      <c r="A17" s="430" t="s">
        <v>344</v>
      </c>
      <c r="B17" s="652">
        <v>-4</v>
      </c>
      <c r="C17" s="438">
        <v>-4</v>
      </c>
    </row>
    <row r="18" spans="1:3" ht="11.25" customHeight="1">
      <c r="A18" s="450" t="s">
        <v>511</v>
      </c>
      <c r="B18" s="638">
        <v>-65</v>
      </c>
      <c r="C18" s="448">
        <v>-59</v>
      </c>
    </row>
    <row r="19" spans="1:3" ht="11.25" customHeight="1">
      <c r="A19" s="447"/>
      <c r="B19" s="661"/>
      <c r="C19" s="453"/>
    </row>
    <row r="20" spans="1:3" ht="11.25" customHeight="1">
      <c r="A20" s="529" t="s">
        <v>654</v>
      </c>
      <c r="B20" s="629">
        <v>-40</v>
      </c>
      <c r="C20" s="528">
        <v>-47</v>
      </c>
    </row>
    <row r="21" spans="1:3" ht="11.25" customHeight="1">
      <c r="A21" s="207"/>
      <c r="B21" s="207"/>
      <c r="C21" s="207"/>
    </row>
    <row r="22" spans="1:3" ht="22.5" customHeight="1">
      <c r="A22" s="1236" t="s">
        <v>1607</v>
      </c>
      <c r="B22" s="1236"/>
      <c r="C22" s="1236"/>
    </row>
    <row r="23" spans="1:3" ht="11.25" customHeight="1"/>
    <row r="24" spans="1:3">
      <c r="A24" s="1150"/>
      <c r="B24" s="1150"/>
      <c r="C24" s="1150"/>
    </row>
    <row r="35" spans="12:12">
      <c r="L35" s="239"/>
    </row>
  </sheetData>
  <mergeCells count="3">
    <mergeCell ref="A1:C1"/>
    <mergeCell ref="A22:C22"/>
    <mergeCell ref="A24:C24"/>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67"/>
  <sheetViews>
    <sheetView zoomScaleNormal="100" zoomScalePageLayoutView="150" workbookViewId="0">
      <selection sqref="A1:H1"/>
    </sheetView>
  </sheetViews>
  <sheetFormatPr baseColWidth="10" defaultColWidth="8.75" defaultRowHeight="11"/>
  <cols>
    <col min="1" max="1" width="2.5" style="225" customWidth="1"/>
    <col min="2" max="2" width="64.25" style="225" customWidth="1"/>
    <col min="3" max="3" width="5" style="231" customWidth="1"/>
    <col min="4" max="8" width="11.75" style="232" customWidth="1"/>
    <col min="9" max="17" width="3.75" style="205" customWidth="1"/>
    <col min="18" max="16384" width="8.75" style="243"/>
  </cols>
  <sheetData>
    <row r="1" spans="1:17" s="1095" customFormat="1" ht="16">
      <c r="A1" s="1134" t="s">
        <v>938</v>
      </c>
      <c r="B1" s="1135"/>
      <c r="C1" s="1135"/>
      <c r="D1" s="1135"/>
      <c r="E1" s="1135"/>
      <c r="F1" s="1135"/>
      <c r="G1" s="1135"/>
      <c r="H1" s="1135"/>
      <c r="I1" s="205"/>
      <c r="J1" s="205"/>
      <c r="K1" s="205"/>
      <c r="L1" s="205"/>
      <c r="M1" s="205"/>
      <c r="N1" s="205"/>
      <c r="O1" s="205"/>
      <c r="P1" s="205"/>
      <c r="Q1" s="205"/>
    </row>
    <row r="2" spans="1:17" ht="11.25" customHeight="1">
      <c r="A2" s="219"/>
      <c r="B2" s="702" t="s">
        <v>1089</v>
      </c>
      <c r="C2" s="703" t="s">
        <v>1089</v>
      </c>
      <c r="D2" s="704" t="s">
        <v>1089</v>
      </c>
      <c r="E2" s="222"/>
      <c r="F2" s="222"/>
      <c r="G2" s="222"/>
      <c r="H2" s="222"/>
    </row>
    <row r="3" spans="1:17" ht="11.25" customHeight="1">
      <c r="A3" s="207"/>
      <c r="B3" s="705" t="s">
        <v>1089</v>
      </c>
      <c r="C3" s="706" t="s">
        <v>1089</v>
      </c>
      <c r="D3" s="707" t="s">
        <v>1089</v>
      </c>
      <c r="E3" s="488" t="s">
        <v>1018</v>
      </c>
      <c r="F3" s="460"/>
      <c r="G3" s="460"/>
      <c r="H3" s="460"/>
      <c r="I3" s="207"/>
      <c r="J3" s="207"/>
      <c r="K3" s="207"/>
      <c r="L3" s="207"/>
      <c r="M3" s="207"/>
      <c r="N3" s="207"/>
      <c r="O3" s="207"/>
      <c r="P3" s="207"/>
      <c r="Q3" s="207"/>
    </row>
    <row r="4" spans="1:17" ht="11.25" customHeight="1">
      <c r="A4" s="1136" t="s">
        <v>714</v>
      </c>
      <c r="B4" s="1137"/>
      <c r="C4" s="459"/>
      <c r="D4" s="618">
        <v>2018</v>
      </c>
      <c r="E4" s="233" t="s">
        <v>1351</v>
      </c>
      <c r="F4" s="233">
        <v>2016</v>
      </c>
      <c r="G4" s="233">
        <v>2015</v>
      </c>
      <c r="H4" s="233">
        <v>2014</v>
      </c>
    </row>
    <row r="5" spans="1:17" ht="11.25" customHeight="1">
      <c r="A5" s="1138" t="s">
        <v>514</v>
      </c>
      <c r="B5" s="1138"/>
      <c r="C5" s="462"/>
      <c r="D5" s="624">
        <v>5174</v>
      </c>
      <c r="E5" s="463">
        <v>4911</v>
      </c>
      <c r="F5" s="423">
        <v>4801</v>
      </c>
      <c r="G5" s="423">
        <v>5029</v>
      </c>
      <c r="H5" s="423">
        <v>4779</v>
      </c>
    </row>
    <row r="6" spans="1:17" ht="11.25" customHeight="1">
      <c r="A6" s="1140" t="s">
        <v>696</v>
      </c>
      <c r="B6" s="1140"/>
      <c r="C6" s="464" t="s">
        <v>860</v>
      </c>
      <c r="D6" s="708">
        <v>98.9</v>
      </c>
      <c r="E6" s="465">
        <v>97.7</v>
      </c>
      <c r="F6" s="466">
        <v>97.5</v>
      </c>
      <c r="G6" s="466">
        <v>97.8</v>
      </c>
      <c r="H6" s="466">
        <v>98.9</v>
      </c>
    </row>
    <row r="7" spans="1:17" ht="11.25" customHeight="1">
      <c r="A7" s="1139" t="s">
        <v>697</v>
      </c>
      <c r="B7" s="1139"/>
      <c r="C7" s="455"/>
      <c r="D7" s="624">
        <v>2145</v>
      </c>
      <c r="E7" s="426">
        <v>1953</v>
      </c>
      <c r="F7" s="426">
        <v>1804</v>
      </c>
      <c r="G7" s="426">
        <v>1936</v>
      </c>
      <c r="H7" s="426">
        <v>2280</v>
      </c>
    </row>
    <row r="8" spans="1:17" ht="11.25" customHeight="1">
      <c r="A8" s="1139" t="s">
        <v>673</v>
      </c>
      <c r="B8" s="1139"/>
      <c r="C8" s="462"/>
      <c r="D8" s="624">
        <v>18899</v>
      </c>
      <c r="E8" s="423">
        <v>17866</v>
      </c>
      <c r="F8" s="423">
        <v>18332</v>
      </c>
      <c r="G8" s="423">
        <v>18565</v>
      </c>
      <c r="H8" s="423">
        <v>18042</v>
      </c>
    </row>
    <row r="9" spans="1:17" ht="11.25" customHeight="1">
      <c r="A9" s="1140" t="s">
        <v>698</v>
      </c>
      <c r="B9" s="1140"/>
      <c r="C9" s="462"/>
      <c r="D9" s="624">
        <v>3766</v>
      </c>
      <c r="E9" s="423">
        <v>3521</v>
      </c>
      <c r="F9" s="423">
        <v>3482</v>
      </c>
      <c r="G9" s="423">
        <v>3580</v>
      </c>
      <c r="H9" s="423">
        <v>3582</v>
      </c>
    </row>
    <row r="10" spans="1:17" ht="11.25" customHeight="1">
      <c r="A10" s="1141" t="s">
        <v>426</v>
      </c>
      <c r="B10" s="1141"/>
      <c r="C10" s="475"/>
      <c r="D10" s="634">
        <v>6166</v>
      </c>
      <c r="E10" s="474">
        <v>5100</v>
      </c>
      <c r="F10" s="474">
        <v>4696</v>
      </c>
      <c r="G10" s="474">
        <v>4882</v>
      </c>
      <c r="H10" s="474">
        <v>4530</v>
      </c>
      <c r="N10" s="988"/>
    </row>
    <row r="11" spans="1:17" s="1123" customFormat="1" ht="11.25" customHeight="1">
      <c r="A11" s="1142" t="s">
        <v>637</v>
      </c>
      <c r="B11" s="1143"/>
      <c r="C11" s="1119"/>
      <c r="D11" s="1120"/>
      <c r="E11" s="1121"/>
      <c r="F11" s="1121"/>
      <c r="G11" s="1121"/>
      <c r="H11" s="1121"/>
      <c r="I11" s="1122"/>
      <c r="J11" s="1122"/>
      <c r="K11" s="1122"/>
      <c r="L11" s="1122"/>
      <c r="M11" s="1122"/>
      <c r="N11" s="1122"/>
      <c r="O11" s="1122"/>
      <c r="P11" s="1122"/>
      <c r="Q11" s="1122"/>
    </row>
    <row r="12" spans="1:17" ht="11.25" customHeight="1">
      <c r="A12" s="1139" t="s">
        <v>423</v>
      </c>
      <c r="B12" s="1139"/>
      <c r="C12" s="498"/>
      <c r="D12" s="633">
        <v>130</v>
      </c>
      <c r="E12" s="501">
        <v>134</v>
      </c>
      <c r="F12" s="501">
        <v>138</v>
      </c>
      <c r="G12" s="501">
        <v>124</v>
      </c>
      <c r="H12" s="501">
        <v>115</v>
      </c>
      <c r="N12" s="988"/>
    </row>
    <row r="13" spans="1:17">
      <c r="A13" s="1144" t="s">
        <v>30</v>
      </c>
      <c r="B13" s="1144" t="s">
        <v>815</v>
      </c>
      <c r="C13" s="498"/>
      <c r="D13" s="633">
        <v>13</v>
      </c>
      <c r="E13" s="501">
        <v>13</v>
      </c>
      <c r="F13" s="501">
        <v>14</v>
      </c>
      <c r="G13" s="501">
        <v>17</v>
      </c>
      <c r="H13" s="501">
        <v>26</v>
      </c>
      <c r="N13" s="988"/>
    </row>
    <row r="14" spans="1:17">
      <c r="A14" s="1144" t="s">
        <v>1171</v>
      </c>
      <c r="B14" s="1144"/>
      <c r="C14" s="498"/>
      <c r="D14" s="633">
        <v>577</v>
      </c>
      <c r="E14" s="501">
        <v>576</v>
      </c>
      <c r="F14" s="501">
        <v>583</v>
      </c>
      <c r="G14" s="501">
        <v>612</v>
      </c>
      <c r="H14" s="501">
        <v>569</v>
      </c>
    </row>
    <row r="15" spans="1:17">
      <c r="A15" s="1140" t="s">
        <v>846</v>
      </c>
      <c r="B15" s="1140"/>
      <c r="C15" s="522" t="s">
        <v>860</v>
      </c>
      <c r="D15" s="693">
        <v>11.2</v>
      </c>
      <c r="E15" s="523">
        <v>11.7</v>
      </c>
      <c r="F15" s="523">
        <v>12.1</v>
      </c>
      <c r="G15" s="523">
        <v>12.2</v>
      </c>
      <c r="H15" s="523">
        <v>11.9</v>
      </c>
    </row>
    <row r="16" spans="1:17" ht="11.25" customHeight="1">
      <c r="A16" s="1144" t="s">
        <v>194</v>
      </c>
      <c r="B16" s="1144"/>
      <c r="C16" s="498"/>
      <c r="D16" s="633">
        <v>543</v>
      </c>
      <c r="E16" s="501">
        <v>538</v>
      </c>
      <c r="F16" s="501">
        <v>532</v>
      </c>
      <c r="G16" s="501">
        <v>587</v>
      </c>
      <c r="H16" s="501">
        <v>522</v>
      </c>
    </row>
    <row r="17" spans="1:17" ht="11.25" customHeight="1">
      <c r="A17" s="1140" t="s">
        <v>846</v>
      </c>
      <c r="B17" s="1140"/>
      <c r="C17" s="522" t="s">
        <v>860</v>
      </c>
      <c r="D17" s="693">
        <v>10.5</v>
      </c>
      <c r="E17" s="523">
        <v>11</v>
      </c>
      <c r="F17" s="523">
        <v>11.1</v>
      </c>
      <c r="G17" s="523">
        <v>11.7</v>
      </c>
      <c r="H17" s="523">
        <v>10.9</v>
      </c>
    </row>
    <row r="18" spans="1:17" ht="11.25" customHeight="1">
      <c r="A18" s="1152" t="s">
        <v>1170</v>
      </c>
      <c r="B18" s="1152"/>
      <c r="C18" s="522"/>
      <c r="D18" s="633">
        <v>621</v>
      </c>
      <c r="E18" s="501">
        <v>612</v>
      </c>
      <c r="F18" s="501">
        <v>618</v>
      </c>
      <c r="G18" s="501">
        <v>643</v>
      </c>
      <c r="H18" s="501">
        <v>594</v>
      </c>
    </row>
    <row r="19" spans="1:17" ht="11.25" customHeight="1">
      <c r="A19" s="1140" t="s">
        <v>846</v>
      </c>
      <c r="B19" s="1140"/>
      <c r="C19" s="522" t="s">
        <v>860</v>
      </c>
      <c r="D19" s="693">
        <v>12</v>
      </c>
      <c r="E19" s="523">
        <v>12.5</v>
      </c>
      <c r="F19" s="523">
        <v>12.9</v>
      </c>
      <c r="G19" s="523">
        <v>12.8</v>
      </c>
      <c r="H19" s="523">
        <v>12.4</v>
      </c>
    </row>
    <row r="20" spans="1:17" ht="11.25" customHeight="1">
      <c r="A20" s="1144" t="s">
        <v>190</v>
      </c>
      <c r="B20" s="1144"/>
      <c r="C20" s="498"/>
      <c r="D20" s="633">
        <v>-40</v>
      </c>
      <c r="E20" s="501">
        <v>-47</v>
      </c>
      <c r="F20" s="501">
        <v>-53</v>
      </c>
      <c r="G20" s="501">
        <v>-34</v>
      </c>
      <c r="H20" s="501">
        <v>-28</v>
      </c>
    </row>
    <row r="21" spans="1:17" ht="11.25" customHeight="1">
      <c r="A21" s="1144" t="s">
        <v>649</v>
      </c>
      <c r="B21" s="1144"/>
      <c r="C21" s="498"/>
      <c r="D21" s="633">
        <v>502</v>
      </c>
      <c r="E21" s="501">
        <v>491</v>
      </c>
      <c r="F21" s="501">
        <v>479</v>
      </c>
      <c r="G21" s="501">
        <v>553</v>
      </c>
      <c r="H21" s="501">
        <v>494</v>
      </c>
    </row>
    <row r="22" spans="1:17" ht="11.25" customHeight="1">
      <c r="A22" s="1140" t="s">
        <v>846</v>
      </c>
      <c r="B22" s="1140"/>
      <c r="C22" s="522" t="s">
        <v>860</v>
      </c>
      <c r="D22" s="693">
        <v>9.6999999999999993</v>
      </c>
      <c r="E22" s="523">
        <v>10</v>
      </c>
      <c r="F22" s="523">
        <v>10</v>
      </c>
      <c r="G22" s="523">
        <v>11</v>
      </c>
      <c r="H22" s="523">
        <v>10.3</v>
      </c>
    </row>
    <row r="23" spans="1:17" ht="11.25" customHeight="1">
      <c r="A23" s="1144" t="s">
        <v>1066</v>
      </c>
      <c r="B23" s="1144"/>
      <c r="C23" s="498"/>
      <c r="D23" s="633">
        <v>386</v>
      </c>
      <c r="E23" s="501">
        <v>375</v>
      </c>
      <c r="F23" s="501">
        <v>357</v>
      </c>
      <c r="G23" s="501">
        <v>429</v>
      </c>
      <c r="H23" s="501">
        <v>389</v>
      </c>
    </row>
    <row r="24" spans="1:17" ht="11.25" customHeight="1">
      <c r="A24" s="1128" t="s">
        <v>1167</v>
      </c>
      <c r="B24" s="1128"/>
      <c r="C24" s="522"/>
      <c r="D24" s="633" t="s">
        <v>550</v>
      </c>
      <c r="E24" s="501" t="s">
        <v>550</v>
      </c>
      <c r="F24" s="501" t="s">
        <v>550</v>
      </c>
      <c r="G24" s="501">
        <v>22</v>
      </c>
      <c r="H24" s="501">
        <v>-37</v>
      </c>
    </row>
    <row r="25" spans="1:17" ht="11.25" customHeight="1">
      <c r="A25" s="1128" t="s">
        <v>1067</v>
      </c>
      <c r="B25" s="1128"/>
      <c r="C25" s="522"/>
      <c r="D25" s="792">
        <v>386</v>
      </c>
      <c r="E25" s="501">
        <v>375</v>
      </c>
      <c r="F25" s="501">
        <v>357</v>
      </c>
      <c r="G25" s="501">
        <v>451</v>
      </c>
      <c r="H25" s="501">
        <v>351</v>
      </c>
      <c r="I25" s="798"/>
      <c r="J25" s="798"/>
      <c r="K25" s="798"/>
      <c r="L25" s="798"/>
      <c r="M25" s="798"/>
      <c r="N25" s="798"/>
      <c r="O25" s="798"/>
      <c r="P25" s="798"/>
      <c r="Q25" s="798"/>
    </row>
    <row r="26" spans="1:17" ht="11.25" customHeight="1">
      <c r="A26" s="1153" t="s">
        <v>846</v>
      </c>
      <c r="B26" s="1153"/>
      <c r="C26" s="480" t="s">
        <v>860</v>
      </c>
      <c r="D26" s="820">
        <v>7.5</v>
      </c>
      <c r="E26" s="821">
        <v>7.6</v>
      </c>
      <c r="F26" s="821">
        <v>7.4</v>
      </c>
      <c r="G26" s="821">
        <v>9</v>
      </c>
      <c r="H26" s="821">
        <v>7.4</v>
      </c>
    </row>
    <row r="27" spans="1:17" ht="11.25" customHeight="1">
      <c r="A27" s="1145" t="s">
        <v>708</v>
      </c>
      <c r="B27" s="1146"/>
      <c r="C27" s="455"/>
      <c r="D27" s="657"/>
      <c r="E27" s="455"/>
      <c r="F27" s="455"/>
      <c r="G27" s="455"/>
      <c r="H27" s="455"/>
    </row>
    <row r="28" spans="1:17" ht="11.25" customHeight="1">
      <c r="A28" s="1139" t="s">
        <v>19</v>
      </c>
      <c r="B28" s="1139"/>
      <c r="C28" s="462"/>
      <c r="D28" s="624">
        <v>2369</v>
      </c>
      <c r="E28" s="423">
        <v>2285</v>
      </c>
      <c r="F28" s="423">
        <v>2116</v>
      </c>
      <c r="G28" s="423">
        <v>2215</v>
      </c>
      <c r="H28" s="423">
        <v>1884</v>
      </c>
    </row>
    <row r="29" spans="1:17" ht="11.25" customHeight="1">
      <c r="A29" s="1139" t="s">
        <v>22</v>
      </c>
      <c r="B29" s="1139"/>
      <c r="C29" s="462"/>
      <c r="D29" s="624">
        <v>3690</v>
      </c>
      <c r="E29" s="423">
        <v>3363</v>
      </c>
      <c r="F29" s="423">
        <v>3275</v>
      </c>
      <c r="G29" s="423">
        <v>3374</v>
      </c>
      <c r="H29" s="423">
        <v>3294</v>
      </c>
    </row>
    <row r="30" spans="1:17" ht="11.25" customHeight="1">
      <c r="A30" s="1139" t="s">
        <v>1065</v>
      </c>
      <c r="B30" s="1139"/>
      <c r="C30" s="462"/>
      <c r="D30" s="791" t="s">
        <v>550</v>
      </c>
      <c r="E30" s="423" t="s">
        <v>550</v>
      </c>
      <c r="F30" s="501" t="s">
        <v>550</v>
      </c>
      <c r="G30" s="501" t="s">
        <v>550</v>
      </c>
      <c r="H30" s="501">
        <v>102</v>
      </c>
    </row>
    <row r="31" spans="1:17">
      <c r="A31" s="1139" t="s">
        <v>893</v>
      </c>
      <c r="B31" s="1139"/>
      <c r="C31" s="462"/>
      <c r="D31" s="624">
        <v>2418</v>
      </c>
      <c r="E31" s="423">
        <v>2352</v>
      </c>
      <c r="F31" s="423">
        <v>2288</v>
      </c>
      <c r="G31" s="423">
        <v>2201</v>
      </c>
      <c r="H31" s="423">
        <v>1960</v>
      </c>
    </row>
    <row r="32" spans="1:17">
      <c r="A32" s="1139" t="s">
        <v>298</v>
      </c>
      <c r="B32" s="1139"/>
      <c r="C32" s="462"/>
      <c r="D32" s="624">
        <v>14</v>
      </c>
      <c r="E32" s="423">
        <v>24</v>
      </c>
      <c r="F32" s="423">
        <v>34</v>
      </c>
      <c r="G32" s="423">
        <v>41</v>
      </c>
      <c r="H32" s="423">
        <v>45</v>
      </c>
    </row>
    <row r="33" spans="1:8" ht="11.25" customHeight="1">
      <c r="A33" s="1139" t="s">
        <v>658</v>
      </c>
      <c r="B33" s="1139"/>
      <c r="C33" s="462"/>
      <c r="D33" s="624">
        <v>823</v>
      </c>
      <c r="E33" s="423">
        <v>619</v>
      </c>
      <c r="F33" s="423">
        <v>629</v>
      </c>
      <c r="G33" s="423">
        <v>724</v>
      </c>
      <c r="H33" s="423">
        <v>666</v>
      </c>
    </row>
    <row r="34" spans="1:8" ht="11.25" customHeight="1">
      <c r="A34" s="1144" t="s">
        <v>847</v>
      </c>
      <c r="B34" s="1144"/>
      <c r="C34" s="498"/>
      <c r="D34" s="633">
        <v>2804</v>
      </c>
      <c r="E34" s="501">
        <v>2653</v>
      </c>
      <c r="F34" s="501">
        <v>2441</v>
      </c>
      <c r="G34" s="501">
        <v>2623</v>
      </c>
      <c r="H34" s="501">
        <v>2554</v>
      </c>
    </row>
    <row r="35" spans="1:8" ht="11.25" customHeight="1">
      <c r="A35" s="1144" t="s">
        <v>1064</v>
      </c>
      <c r="B35" s="1144"/>
      <c r="C35" s="498"/>
      <c r="D35" s="792" t="s">
        <v>550</v>
      </c>
      <c r="E35" s="501" t="s">
        <v>550</v>
      </c>
      <c r="F35" s="501" t="s">
        <v>550</v>
      </c>
      <c r="G35" s="501" t="s">
        <v>550</v>
      </c>
      <c r="H35" s="501">
        <v>55</v>
      </c>
    </row>
    <row r="36" spans="1:8" ht="11.25" customHeight="1">
      <c r="A36" s="1154" t="s">
        <v>422</v>
      </c>
      <c r="B36" s="1154"/>
      <c r="C36" s="478"/>
      <c r="D36" s="628">
        <v>6059</v>
      </c>
      <c r="E36" s="479">
        <v>5648</v>
      </c>
      <c r="F36" s="479">
        <v>5391</v>
      </c>
      <c r="G36" s="479">
        <v>5589</v>
      </c>
      <c r="H36" s="479">
        <v>5280</v>
      </c>
    </row>
    <row r="37" spans="1:8" ht="11.25" customHeight="1">
      <c r="A37" s="1155" t="s">
        <v>1063</v>
      </c>
      <c r="B37" s="1155"/>
      <c r="C37" s="468"/>
      <c r="D37" s="638"/>
      <c r="E37" s="448"/>
      <c r="F37" s="448"/>
      <c r="G37" s="448"/>
      <c r="H37" s="448"/>
    </row>
    <row r="38" spans="1:8" ht="11.25" customHeight="1">
      <c r="A38" s="1139" t="s">
        <v>568</v>
      </c>
      <c r="B38" s="1139"/>
      <c r="C38" s="462"/>
      <c r="D38" s="624">
        <v>470</v>
      </c>
      <c r="E38" s="423">
        <v>430</v>
      </c>
      <c r="F38" s="423">
        <v>613</v>
      </c>
      <c r="G38" s="423">
        <v>255</v>
      </c>
      <c r="H38" s="423">
        <v>452</v>
      </c>
    </row>
    <row r="39" spans="1:8" ht="11.25" customHeight="1">
      <c r="A39" s="1139" t="s">
        <v>571</v>
      </c>
      <c r="B39" s="1139"/>
      <c r="C39" s="462"/>
      <c r="D39" s="624">
        <v>-240</v>
      </c>
      <c r="E39" s="423">
        <v>-235</v>
      </c>
      <c r="F39" s="423">
        <v>-126</v>
      </c>
      <c r="G39" s="423">
        <v>-288</v>
      </c>
      <c r="H39" s="423">
        <v>-71</v>
      </c>
    </row>
    <row r="40" spans="1:8" ht="11.25" customHeight="1">
      <c r="A40" s="1154" t="s">
        <v>357</v>
      </c>
      <c r="B40" s="1154"/>
      <c r="C40" s="478"/>
      <c r="D40" s="628">
        <v>-118</v>
      </c>
      <c r="E40" s="479">
        <v>-278</v>
      </c>
      <c r="F40" s="479">
        <v>-339</v>
      </c>
      <c r="G40" s="479">
        <v>-210</v>
      </c>
      <c r="H40" s="479">
        <v>-210</v>
      </c>
    </row>
    <row r="41" spans="1:8" ht="11.25" customHeight="1">
      <c r="A41" s="1158" t="s">
        <v>848</v>
      </c>
      <c r="B41" s="1158"/>
      <c r="C41" s="469"/>
      <c r="D41" s="638">
        <v>306</v>
      </c>
      <c r="E41" s="790">
        <v>255</v>
      </c>
      <c r="F41" s="470">
        <v>146</v>
      </c>
      <c r="G41" s="470">
        <v>346</v>
      </c>
      <c r="H41" s="470">
        <v>101</v>
      </c>
    </row>
    <row r="42" spans="1:8" ht="11.25" customHeight="1">
      <c r="A42" s="1140" t="s">
        <v>846</v>
      </c>
      <c r="B42" s="1140"/>
      <c r="C42" s="464" t="s">
        <v>860</v>
      </c>
      <c r="D42" s="726">
        <v>5.9</v>
      </c>
      <c r="E42" s="466">
        <v>5.2</v>
      </c>
      <c r="F42" s="466">
        <v>3</v>
      </c>
      <c r="G42" s="466">
        <v>6.9</v>
      </c>
      <c r="H42" s="466">
        <v>2.1</v>
      </c>
    </row>
    <row r="43" spans="1:8">
      <c r="A43" s="1139" t="s">
        <v>1293</v>
      </c>
      <c r="B43" s="1139" t="s">
        <v>503</v>
      </c>
      <c r="C43" s="462"/>
      <c r="D43" s="627">
        <v>165</v>
      </c>
      <c r="E43" s="423">
        <v>141</v>
      </c>
      <c r="F43" s="423">
        <v>131</v>
      </c>
      <c r="G43" s="423">
        <v>132</v>
      </c>
      <c r="H43" s="423">
        <v>139</v>
      </c>
    </row>
    <row r="44" spans="1:8" ht="11.25" customHeight="1">
      <c r="A44" s="1140" t="s">
        <v>846</v>
      </c>
      <c r="B44" s="1140"/>
      <c r="C44" s="522" t="s">
        <v>860</v>
      </c>
      <c r="D44" s="693">
        <v>3.2</v>
      </c>
      <c r="E44" s="523">
        <v>2.9</v>
      </c>
      <c r="F44" s="523">
        <v>2.7</v>
      </c>
      <c r="G44" s="523">
        <v>2.6</v>
      </c>
      <c r="H44" s="523">
        <v>2.9</v>
      </c>
    </row>
    <row r="45" spans="1:8" ht="11.25" customHeight="1">
      <c r="A45" s="1156" t="s">
        <v>188</v>
      </c>
      <c r="B45" s="1156"/>
      <c r="C45" s="475"/>
      <c r="D45" s="634" t="s">
        <v>1604</v>
      </c>
      <c r="E45" s="474">
        <v>272</v>
      </c>
      <c r="F45" s="474">
        <v>256</v>
      </c>
      <c r="G45" s="474">
        <v>237</v>
      </c>
      <c r="H45" s="474">
        <v>227</v>
      </c>
    </row>
    <row r="46" spans="1:8" ht="11.25" customHeight="1">
      <c r="A46" s="1157" t="s">
        <v>849</v>
      </c>
      <c r="B46" s="1139"/>
      <c r="C46" s="462"/>
      <c r="D46" s="622"/>
      <c r="E46" s="472"/>
      <c r="F46" s="472"/>
      <c r="G46" s="472"/>
      <c r="H46" s="472"/>
    </row>
    <row r="47" spans="1:8" ht="11.25" customHeight="1">
      <c r="A47" s="1139" t="s">
        <v>1349</v>
      </c>
      <c r="B47" s="1139"/>
      <c r="C47" s="464" t="s">
        <v>551</v>
      </c>
      <c r="D47" s="727">
        <v>0.65</v>
      </c>
      <c r="E47" s="473">
        <v>0.63</v>
      </c>
      <c r="F47" s="473">
        <v>0.6</v>
      </c>
      <c r="G47" s="473">
        <v>0.75</v>
      </c>
      <c r="H47" s="473">
        <v>0.59</v>
      </c>
    </row>
    <row r="48" spans="1:8" ht="11.25" customHeight="1">
      <c r="A48" s="1139" t="s">
        <v>1348</v>
      </c>
      <c r="B48" s="1139"/>
      <c r="C48" s="464" t="s">
        <v>551</v>
      </c>
      <c r="D48" s="727" t="s">
        <v>1605</v>
      </c>
      <c r="E48" s="473">
        <v>0.46</v>
      </c>
      <c r="F48" s="473">
        <v>0.43</v>
      </c>
      <c r="G48" s="473">
        <v>0.4</v>
      </c>
      <c r="H48" s="473">
        <v>0.38</v>
      </c>
    </row>
    <row r="49" spans="1:8" ht="11.25" customHeight="1">
      <c r="A49" s="1139" t="s">
        <v>851</v>
      </c>
      <c r="B49" s="1139"/>
      <c r="C49" s="464" t="s">
        <v>860</v>
      </c>
      <c r="D49" s="708" t="s">
        <v>1606</v>
      </c>
      <c r="E49" s="466">
        <v>70.8</v>
      </c>
      <c r="F49" s="466">
        <v>72.8</v>
      </c>
      <c r="G49" s="466">
        <v>53.3</v>
      </c>
      <c r="H49" s="466">
        <v>65.400000000000006</v>
      </c>
    </row>
    <row r="50" spans="1:8" ht="11.25" customHeight="1">
      <c r="A50" s="1139" t="s">
        <v>852</v>
      </c>
      <c r="B50" s="1139"/>
      <c r="C50" s="462"/>
      <c r="D50" s="708">
        <v>10.8</v>
      </c>
      <c r="E50" s="466">
        <v>11.8</v>
      </c>
      <c r="F50" s="466">
        <v>18.600000000000001</v>
      </c>
      <c r="G50" s="466">
        <v>15.9</v>
      </c>
      <c r="H50" s="466">
        <v>15.9</v>
      </c>
    </row>
    <row r="51" spans="1:8">
      <c r="A51" s="1139" t="s">
        <v>694</v>
      </c>
      <c r="B51" s="1139"/>
      <c r="C51" s="464" t="s">
        <v>860</v>
      </c>
      <c r="D51" s="793" t="s">
        <v>550</v>
      </c>
      <c r="E51" s="466" t="s">
        <v>550</v>
      </c>
      <c r="F51" s="466" t="s">
        <v>550</v>
      </c>
      <c r="G51" s="466" t="s">
        <v>550</v>
      </c>
      <c r="H51" s="466">
        <v>18.7</v>
      </c>
    </row>
    <row r="52" spans="1:8">
      <c r="A52" s="1139" t="s">
        <v>1104</v>
      </c>
      <c r="B52" s="1139"/>
      <c r="C52" s="464" t="s">
        <v>860</v>
      </c>
      <c r="D52" s="708">
        <v>18.079999999999998</v>
      </c>
      <c r="E52" s="466">
        <v>18.5</v>
      </c>
      <c r="F52" s="466">
        <v>17.09</v>
      </c>
      <c r="G52" s="794">
        <v>21</v>
      </c>
      <c r="H52" s="794">
        <v>20.3</v>
      </c>
    </row>
    <row r="53" spans="1:8">
      <c r="A53" s="1139" t="s">
        <v>336</v>
      </c>
      <c r="B53" s="1139"/>
      <c r="C53" s="464" t="s">
        <v>860</v>
      </c>
      <c r="D53" s="793" t="s">
        <v>550</v>
      </c>
      <c r="E53" s="466" t="s">
        <v>550</v>
      </c>
      <c r="F53" s="466" t="s">
        <v>550</v>
      </c>
      <c r="G53" s="466" t="s">
        <v>550</v>
      </c>
      <c r="H53" s="466">
        <v>18</v>
      </c>
    </row>
    <row r="54" spans="1:8">
      <c r="A54" s="1139" t="s">
        <v>1105</v>
      </c>
      <c r="B54" s="1139"/>
      <c r="C54" s="464" t="s">
        <v>860</v>
      </c>
      <c r="D54" s="708">
        <v>16.07</v>
      </c>
      <c r="E54" s="466">
        <v>16</v>
      </c>
      <c r="F54" s="466">
        <v>15.64</v>
      </c>
      <c r="G54" s="794">
        <v>20.2</v>
      </c>
      <c r="H54" s="794">
        <v>20</v>
      </c>
    </row>
    <row r="55" spans="1:8" ht="11.25" customHeight="1">
      <c r="A55" s="1139" t="s">
        <v>501</v>
      </c>
      <c r="B55" s="1139"/>
      <c r="C55" s="464" t="s">
        <v>860</v>
      </c>
      <c r="D55" s="708">
        <v>44.4</v>
      </c>
      <c r="E55" s="466">
        <v>46.3</v>
      </c>
      <c r="F55" s="466">
        <v>47.6</v>
      </c>
      <c r="G55" s="466">
        <v>44.6</v>
      </c>
      <c r="H55" s="466">
        <v>43.5</v>
      </c>
    </row>
    <row r="56" spans="1:8" ht="11.25" customHeight="1">
      <c r="A56" s="1139" t="s">
        <v>385</v>
      </c>
      <c r="B56" s="1139"/>
      <c r="C56" s="462"/>
      <c r="D56" s="727">
        <v>0.14000000000000001</v>
      </c>
      <c r="E56" s="473">
        <v>0.1</v>
      </c>
      <c r="F56" s="473">
        <v>7.0000000000000007E-2</v>
      </c>
      <c r="G56" s="473">
        <v>0.17</v>
      </c>
      <c r="H56" s="473">
        <v>0.05</v>
      </c>
    </row>
    <row r="57" spans="1:8" ht="11.25" customHeight="1">
      <c r="A57" s="1139" t="s">
        <v>1350</v>
      </c>
      <c r="B57" s="1139"/>
      <c r="C57" s="464" t="s">
        <v>551</v>
      </c>
      <c r="D57" s="727">
        <v>4.09</v>
      </c>
      <c r="E57" s="473">
        <v>3.97</v>
      </c>
      <c r="F57" s="473">
        <v>3.87</v>
      </c>
      <c r="G57" s="473">
        <v>3.72</v>
      </c>
      <c r="H57" s="473">
        <v>3.31</v>
      </c>
    </row>
    <row r="58" spans="1:8" ht="11.25" customHeight="1">
      <c r="A58" s="1144" t="s">
        <v>949</v>
      </c>
      <c r="B58" s="1144"/>
      <c r="C58" s="522" t="s">
        <v>551</v>
      </c>
      <c r="D58" s="633">
        <v>581</v>
      </c>
      <c r="E58" s="501">
        <v>563</v>
      </c>
      <c r="F58" s="501">
        <v>490</v>
      </c>
      <c r="G58" s="501">
        <v>543</v>
      </c>
      <c r="H58" s="501">
        <v>251</v>
      </c>
    </row>
    <row r="59" spans="1:8" ht="11.25" customHeight="1">
      <c r="A59" s="219"/>
      <c r="B59" s="223"/>
      <c r="C59" s="224"/>
      <c r="D59" s="224"/>
      <c r="E59" s="224"/>
      <c r="F59" s="224"/>
      <c r="G59" s="224"/>
      <c r="H59" s="224"/>
    </row>
    <row r="60" spans="1:8" ht="11.25" customHeight="1">
      <c r="A60" s="1149" t="s">
        <v>1346</v>
      </c>
      <c r="B60" s="1150"/>
      <c r="C60" s="1150"/>
      <c r="D60" s="1150"/>
      <c r="E60" s="1150"/>
      <c r="F60" s="1150"/>
      <c r="G60" s="1150"/>
      <c r="H60" s="1150"/>
    </row>
    <row r="61" spans="1:8" ht="11.25" customHeight="1">
      <c r="A61" s="229"/>
      <c r="B61" s="226"/>
      <c r="C61" s="226"/>
      <c r="D61" s="226"/>
      <c r="E61" s="226"/>
      <c r="F61" s="226"/>
      <c r="G61" s="226"/>
      <c r="H61" s="226"/>
    </row>
    <row r="62" spans="1:8" ht="11.25" customHeight="1">
      <c r="A62" s="1149" t="s">
        <v>1221</v>
      </c>
      <c r="B62" s="1150"/>
      <c r="C62" s="1150"/>
      <c r="D62" s="1150"/>
      <c r="E62" s="1150"/>
      <c r="F62" s="1150"/>
      <c r="G62" s="1150"/>
      <c r="H62" s="1150"/>
    </row>
    <row r="63" spans="1:8" ht="11.25" customHeight="1">
      <c r="A63" s="229"/>
      <c r="B63" s="226"/>
      <c r="C63" s="226"/>
      <c r="D63" s="226"/>
      <c r="E63" s="226"/>
      <c r="F63" s="226"/>
      <c r="G63" s="226"/>
      <c r="H63" s="226"/>
    </row>
    <row r="64" spans="1:8" ht="22.5" customHeight="1">
      <c r="A64" s="1151" t="s">
        <v>1347</v>
      </c>
      <c r="B64" s="1151"/>
      <c r="C64" s="1151"/>
      <c r="D64" s="1151"/>
      <c r="E64" s="1151"/>
      <c r="F64" s="1151"/>
      <c r="G64" s="1151"/>
      <c r="H64" s="1151"/>
    </row>
    <row r="65" spans="1:8" ht="11.25" customHeight="1">
      <c r="A65" s="1147"/>
      <c r="B65" s="1148"/>
      <c r="C65" s="1148"/>
      <c r="D65" s="1148"/>
      <c r="E65" s="1148"/>
      <c r="F65" s="1148"/>
      <c r="G65" s="1148"/>
      <c r="H65" s="1148"/>
    </row>
    <row r="66" spans="1:8" ht="11.25" customHeight="1">
      <c r="A66" s="220"/>
      <c r="B66" s="220"/>
      <c r="C66" s="221"/>
      <c r="D66" s="221"/>
      <c r="E66" s="221"/>
      <c r="F66" s="221"/>
      <c r="G66" s="221"/>
      <c r="H66" s="221"/>
    </row>
    <row r="67" spans="1:8" ht="11.25" customHeight="1"/>
  </sheetData>
  <mergeCells count="60">
    <mergeCell ref="A25:B25"/>
    <mergeCell ref="A24:B24"/>
    <mergeCell ref="A36:B36"/>
    <mergeCell ref="A45:B45"/>
    <mergeCell ref="A46:B46"/>
    <mergeCell ref="A41:B41"/>
    <mergeCell ref="A47:B47"/>
    <mergeCell ref="A26:B26"/>
    <mergeCell ref="A42:B42"/>
    <mergeCell ref="A44:B44"/>
    <mergeCell ref="A29:B29"/>
    <mergeCell ref="A31:B31"/>
    <mergeCell ref="A30:B30"/>
    <mergeCell ref="A35:B35"/>
    <mergeCell ref="A34:B34"/>
    <mergeCell ref="A43:B43"/>
    <mergeCell ref="A40:B40"/>
    <mergeCell ref="A37:B37"/>
    <mergeCell ref="A38:B38"/>
    <mergeCell ref="A39:B39"/>
    <mergeCell ref="A9:B9"/>
    <mergeCell ref="A15:B15"/>
    <mergeCell ref="A17:B17"/>
    <mergeCell ref="A19:B19"/>
    <mergeCell ref="A22:B22"/>
    <mergeCell ref="A18:B18"/>
    <mergeCell ref="A65:H65"/>
    <mergeCell ref="A51:B51"/>
    <mergeCell ref="A53:B53"/>
    <mergeCell ref="A62:H62"/>
    <mergeCell ref="A55:B55"/>
    <mergeCell ref="A58:B58"/>
    <mergeCell ref="A56:B56"/>
    <mergeCell ref="A64:H64"/>
    <mergeCell ref="A57:B57"/>
    <mergeCell ref="A60:H60"/>
    <mergeCell ref="A52:B52"/>
    <mergeCell ref="A54:B54"/>
    <mergeCell ref="A50:B50"/>
    <mergeCell ref="A48:B48"/>
    <mergeCell ref="A10:B10"/>
    <mergeCell ref="A11:B11"/>
    <mergeCell ref="A33:B33"/>
    <mergeCell ref="A16:B16"/>
    <mergeCell ref="A20:B20"/>
    <mergeCell ref="A32:B32"/>
    <mergeCell ref="A12:B12"/>
    <mergeCell ref="A13:B13"/>
    <mergeCell ref="A28:B28"/>
    <mergeCell ref="A14:B14"/>
    <mergeCell ref="A21:B21"/>
    <mergeCell ref="A23:B23"/>
    <mergeCell ref="A27:B27"/>
    <mergeCell ref="A49:B49"/>
    <mergeCell ref="A1:H1"/>
    <mergeCell ref="A4:B4"/>
    <mergeCell ref="A5:B5"/>
    <mergeCell ref="A7:B7"/>
    <mergeCell ref="A8:B8"/>
    <mergeCell ref="A6:B6"/>
  </mergeCells>
  <phoneticPr fontId="49"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Q37"/>
  <sheetViews>
    <sheetView zoomScaleNormal="100" workbookViewId="0">
      <selection sqref="A1:D1"/>
    </sheetView>
  </sheetViews>
  <sheetFormatPr baseColWidth="10" defaultColWidth="8.75" defaultRowHeight="11"/>
  <cols>
    <col min="1" max="1" width="2.75" style="225" customWidth="1"/>
    <col min="2" max="2" width="87.5" style="225" customWidth="1"/>
    <col min="3" max="4" width="20" style="232" customWidth="1"/>
    <col min="5" max="17" width="3.75" style="205" customWidth="1"/>
    <col min="18" max="16384" width="8.75" style="1085"/>
  </cols>
  <sheetData>
    <row r="1" spans="1:17" ht="16">
      <c r="A1" s="1161" t="s">
        <v>1369</v>
      </c>
      <c r="B1" s="1224"/>
      <c r="C1" s="1224"/>
      <c r="D1" s="1224"/>
    </row>
    <row r="2" spans="1:17" ht="11.25" customHeight="1">
      <c r="A2" s="345"/>
      <c r="B2" s="278"/>
      <c r="C2" s="346"/>
      <c r="D2" s="346"/>
    </row>
    <row r="3" spans="1:17" ht="11.25" customHeight="1">
      <c r="A3" s="345"/>
      <c r="B3" s="278"/>
      <c r="C3" s="346"/>
      <c r="D3" s="488" t="s">
        <v>1018</v>
      </c>
      <c r="E3" s="1024"/>
      <c r="F3" s="1024"/>
      <c r="G3" s="1024"/>
      <c r="H3" s="1024"/>
      <c r="I3" s="1024"/>
      <c r="J3" s="1024"/>
      <c r="K3" s="1024"/>
      <c r="L3" s="1024"/>
      <c r="M3" s="1024"/>
      <c r="N3" s="1024"/>
      <c r="O3" s="1024"/>
      <c r="P3" s="1024"/>
      <c r="Q3" s="1024"/>
    </row>
    <row r="4" spans="1:17">
      <c r="A4" s="1242" t="s">
        <v>714</v>
      </c>
      <c r="B4" s="1242"/>
      <c r="C4" s="653">
        <v>2018</v>
      </c>
      <c r="D4" s="308">
        <v>2017</v>
      </c>
    </row>
    <row r="5" spans="1:17">
      <c r="A5" s="1241" t="s">
        <v>575</v>
      </c>
      <c r="B5" s="1241"/>
      <c r="C5" s="621"/>
      <c r="D5" s="448"/>
    </row>
    <row r="6" spans="1:17">
      <c r="A6" s="1140" t="s">
        <v>1113</v>
      </c>
      <c r="B6" s="1140"/>
      <c r="C6" s="627">
        <v>-126</v>
      </c>
      <c r="D6" s="426">
        <v>-121</v>
      </c>
    </row>
    <row r="7" spans="1:17">
      <c r="A7" s="1140" t="s">
        <v>1114</v>
      </c>
      <c r="B7" s="1140"/>
      <c r="C7" s="627">
        <v>1</v>
      </c>
      <c r="D7" s="426">
        <v>-2</v>
      </c>
    </row>
    <row r="8" spans="1:17">
      <c r="A8" s="1222" t="s">
        <v>339</v>
      </c>
      <c r="B8" s="1222"/>
      <c r="C8" s="662"/>
      <c r="D8" s="426"/>
    </row>
    <row r="9" spans="1:17">
      <c r="A9" s="1140" t="s">
        <v>979</v>
      </c>
      <c r="B9" s="1140"/>
      <c r="C9" s="627">
        <v>10</v>
      </c>
      <c r="D9" s="426">
        <v>2</v>
      </c>
    </row>
    <row r="10" spans="1:17">
      <c r="A10" s="1165" t="s">
        <v>1370</v>
      </c>
      <c r="B10" s="1165"/>
      <c r="C10" s="652">
        <v>1</v>
      </c>
      <c r="D10" s="427">
        <v>4</v>
      </c>
    </row>
    <row r="11" spans="1:17">
      <c r="A11" s="1189" t="s">
        <v>654</v>
      </c>
      <c r="B11" s="1189"/>
      <c r="C11" s="629">
        <v>-116</v>
      </c>
      <c r="D11" s="528">
        <v>-117</v>
      </c>
    </row>
    <row r="12" spans="1:17" ht="10.5" customHeight="1">
      <c r="A12" s="989"/>
      <c r="B12" s="989"/>
      <c r="C12" s="914"/>
      <c r="D12" s="501"/>
    </row>
    <row r="13" spans="1:17" ht="10.5" customHeight="1">
      <c r="A13" s="1124" t="s">
        <v>1073</v>
      </c>
      <c r="B13" s="1124"/>
      <c r="C13" s="914"/>
      <c r="D13" s="501"/>
    </row>
    <row r="14" spans="1:17" ht="10.5" customHeight="1">
      <c r="A14" s="994"/>
      <c r="B14" s="994"/>
      <c r="C14" s="914"/>
      <c r="D14" s="501"/>
    </row>
    <row r="15" spans="1:17" ht="10.5" customHeight="1">
      <c r="A15" s="1222" t="s">
        <v>649</v>
      </c>
      <c r="B15" s="1222"/>
      <c r="C15" s="627">
        <v>502</v>
      </c>
      <c r="D15" s="426">
        <v>491</v>
      </c>
    </row>
    <row r="16" spans="1:17" ht="10.5" customHeight="1">
      <c r="A16" s="801"/>
      <c r="B16" s="454"/>
      <c r="C16" s="627"/>
      <c r="D16" s="426"/>
    </row>
    <row r="17" spans="1:4" ht="11.25" customHeight="1">
      <c r="A17" s="1181" t="s">
        <v>1201</v>
      </c>
      <c r="B17" s="1181"/>
      <c r="C17" s="627">
        <v>-100</v>
      </c>
      <c r="D17" s="426">
        <v>-98</v>
      </c>
    </row>
    <row r="18" spans="1:4" ht="11.25" customHeight="1">
      <c r="A18" s="1222" t="s">
        <v>334</v>
      </c>
      <c r="B18" s="1222"/>
      <c r="C18" s="627">
        <v>1</v>
      </c>
      <c r="D18" s="431">
        <v>4</v>
      </c>
    </row>
    <row r="19" spans="1:4" ht="11.25" customHeight="1">
      <c r="A19" s="1222" t="s">
        <v>301</v>
      </c>
      <c r="B19" s="1222"/>
      <c r="C19" s="627">
        <v>6</v>
      </c>
      <c r="D19" s="426">
        <v>4</v>
      </c>
    </row>
    <row r="20" spans="1:4" ht="11.25" customHeight="1">
      <c r="A20" s="1152" t="s">
        <v>692</v>
      </c>
      <c r="B20" s="1152"/>
      <c r="C20" s="627">
        <v>2</v>
      </c>
      <c r="D20" s="426">
        <v>-3</v>
      </c>
    </row>
    <row r="21" spans="1:4" ht="11.25" customHeight="1">
      <c r="A21" s="1152" t="s">
        <v>1079</v>
      </c>
      <c r="B21" s="1152"/>
      <c r="C21" s="627">
        <v>3</v>
      </c>
      <c r="D21" s="765">
        <v>3</v>
      </c>
    </row>
    <row r="22" spans="1:4" ht="11.25" customHeight="1">
      <c r="A22" s="1237" t="s">
        <v>1098</v>
      </c>
      <c r="B22" s="1237"/>
      <c r="C22" s="627"/>
      <c r="D22" s="849">
        <v>4</v>
      </c>
    </row>
    <row r="23" spans="1:4" ht="11.25" customHeight="1">
      <c r="A23" s="1238" t="s">
        <v>636</v>
      </c>
      <c r="B23" s="1238"/>
      <c r="C23" s="627">
        <v>-17</v>
      </c>
      <c r="D23" s="849">
        <v>-14</v>
      </c>
    </row>
    <row r="24" spans="1:4" ht="11.25" customHeight="1">
      <c r="A24" s="1238" t="s">
        <v>919</v>
      </c>
      <c r="B24" s="1238"/>
      <c r="C24" s="627">
        <v>-10</v>
      </c>
      <c r="D24" s="849">
        <v>-14</v>
      </c>
    </row>
    <row r="25" spans="1:4" ht="11.25" customHeight="1">
      <c r="A25" s="1238" t="s">
        <v>830</v>
      </c>
      <c r="B25" s="1238"/>
      <c r="C25" s="627">
        <v>-1</v>
      </c>
      <c r="D25" s="849">
        <v>-1</v>
      </c>
    </row>
    <row r="26" spans="1:4" ht="11.25" customHeight="1">
      <c r="A26" s="1240" t="s">
        <v>1115</v>
      </c>
      <c r="B26" s="1240"/>
      <c r="C26" s="652">
        <v>1</v>
      </c>
      <c r="D26" s="766">
        <v>-2</v>
      </c>
    </row>
    <row r="27" spans="1:4" ht="11.25" customHeight="1">
      <c r="A27" s="1189" t="s">
        <v>635</v>
      </c>
      <c r="B27" s="1189"/>
      <c r="C27" s="629">
        <v>-116</v>
      </c>
      <c r="D27" s="528">
        <v>-117</v>
      </c>
    </row>
    <row r="28" spans="1:4">
      <c r="A28" s="440"/>
      <c r="B28" s="440"/>
      <c r="C28" s="663"/>
      <c r="D28" s="456"/>
    </row>
    <row r="29" spans="1:4">
      <c r="A29" s="1239" t="s">
        <v>945</v>
      </c>
      <c r="B29" s="1239"/>
      <c r="C29" s="664">
        <v>23.1</v>
      </c>
      <c r="D29" s="457">
        <v>23.7</v>
      </c>
    </row>
    <row r="30" spans="1:4">
      <c r="A30" s="716"/>
    </row>
    <row r="31" spans="1:4">
      <c r="A31" s="1225" t="s">
        <v>1371</v>
      </c>
      <c r="B31" s="1225"/>
      <c r="C31" s="1225"/>
      <c r="D31" s="1225"/>
    </row>
    <row r="33" spans="1:4" ht="22.5" customHeight="1">
      <c r="A33" s="1205" t="s">
        <v>1517</v>
      </c>
      <c r="B33" s="1205"/>
      <c r="C33" s="1205"/>
      <c r="D33" s="1205"/>
    </row>
    <row r="34" spans="1:4" ht="11.25" customHeight="1">
      <c r="A34" s="1217"/>
      <c r="B34" s="1217"/>
      <c r="C34" s="1217"/>
      <c r="D34" s="1217"/>
    </row>
    <row r="35" spans="1:4" ht="19.25" customHeight="1">
      <c r="A35" s="1217" t="s">
        <v>1074</v>
      </c>
      <c r="B35" s="1217"/>
      <c r="C35" s="1217"/>
      <c r="D35" s="1217"/>
    </row>
    <row r="37" spans="1:4">
      <c r="A37" s="1167"/>
      <c r="B37" s="1167"/>
      <c r="C37" s="1167"/>
      <c r="D37" s="1167"/>
    </row>
  </sheetData>
  <mergeCells count="28">
    <mergeCell ref="A31:D31"/>
    <mergeCell ref="A33:D33"/>
    <mergeCell ref="A26:B26"/>
    <mergeCell ref="A1:D1"/>
    <mergeCell ref="A5:B5"/>
    <mergeCell ref="A8:B8"/>
    <mergeCell ref="A11:B11"/>
    <mergeCell ref="A4:B4"/>
    <mergeCell ref="A6:B6"/>
    <mergeCell ref="A7:B7"/>
    <mergeCell ref="A9:B9"/>
    <mergeCell ref="A10:B10"/>
    <mergeCell ref="A37:D37"/>
    <mergeCell ref="A13:B13"/>
    <mergeCell ref="A20:B20"/>
    <mergeCell ref="A22:B22"/>
    <mergeCell ref="A23:B23"/>
    <mergeCell ref="A24:B24"/>
    <mergeCell ref="A27:B27"/>
    <mergeCell ref="A21:B21"/>
    <mergeCell ref="A29:B29"/>
    <mergeCell ref="A35:D35"/>
    <mergeCell ref="A15:B15"/>
    <mergeCell ref="A34:D34"/>
    <mergeCell ref="A17:B17"/>
    <mergeCell ref="A18:B18"/>
    <mergeCell ref="A19:B19"/>
    <mergeCell ref="A25:B2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Q25"/>
  <sheetViews>
    <sheetView zoomScaleNormal="100" workbookViewId="0">
      <selection sqref="A1:D1"/>
    </sheetView>
  </sheetViews>
  <sheetFormatPr baseColWidth="10" defaultColWidth="8.75" defaultRowHeight="11"/>
  <cols>
    <col min="1" max="1" width="2.5" style="225" customWidth="1"/>
    <col min="2" max="2" width="87.5" style="225" customWidth="1"/>
    <col min="3" max="4" width="20" style="232" customWidth="1"/>
    <col min="5" max="17" width="3.75" style="205" customWidth="1"/>
    <col min="18" max="16384" width="8.75" style="1085"/>
  </cols>
  <sheetData>
    <row r="1" spans="1:17" ht="15.75" customHeight="1">
      <c r="A1" s="1243" t="s">
        <v>1372</v>
      </c>
      <c r="B1" s="1244"/>
      <c r="C1" s="1244"/>
      <c r="D1" s="1244"/>
    </row>
    <row r="2" spans="1:17">
      <c r="A2" s="343"/>
      <c r="B2" s="292"/>
      <c r="C2" s="294"/>
      <c r="D2" s="294"/>
    </row>
    <row r="3" spans="1:17" ht="23.25" customHeight="1">
      <c r="A3" s="1245" t="s">
        <v>1294</v>
      </c>
      <c r="B3" s="1246"/>
      <c r="C3" s="1246"/>
      <c r="D3" s="1246"/>
    </row>
    <row r="4" spans="1:17">
      <c r="A4" s="292"/>
      <c r="B4" s="292"/>
      <c r="C4" s="344"/>
      <c r="D4" s="344"/>
    </row>
    <row r="5" spans="1:17">
      <c r="A5" s="292"/>
      <c r="B5" s="292"/>
      <c r="C5" s="344"/>
      <c r="D5" s="488" t="s">
        <v>1018</v>
      </c>
      <c r="E5" s="1024"/>
      <c r="F5" s="1024"/>
      <c r="G5" s="1024"/>
      <c r="H5" s="1024"/>
      <c r="I5" s="1024"/>
      <c r="J5" s="1024"/>
      <c r="K5" s="1024"/>
      <c r="L5" s="1024"/>
      <c r="M5" s="1024"/>
      <c r="N5" s="1024"/>
      <c r="O5" s="1024"/>
      <c r="P5" s="1024"/>
      <c r="Q5" s="1024"/>
    </row>
    <row r="6" spans="1:17">
      <c r="A6" s="1202" t="s">
        <v>714</v>
      </c>
      <c r="B6" s="1247"/>
      <c r="C6" s="665">
        <v>2018</v>
      </c>
      <c r="D6" s="550">
        <v>2017</v>
      </c>
    </row>
    <row r="7" spans="1:17" ht="11.25" customHeight="1">
      <c r="A7" s="1144" t="s">
        <v>1271</v>
      </c>
      <c r="B7" s="1144"/>
      <c r="C7" s="633">
        <v>386</v>
      </c>
      <c r="D7" s="501">
        <v>375</v>
      </c>
    </row>
    <row r="8" spans="1:17">
      <c r="A8" s="525"/>
      <c r="B8" s="525"/>
      <c r="C8" s="642"/>
      <c r="D8" s="498"/>
    </row>
    <row r="9" spans="1:17">
      <c r="A9" s="1144" t="s">
        <v>592</v>
      </c>
      <c r="B9" s="1144"/>
      <c r="C9" s="642"/>
      <c r="D9" s="498"/>
    </row>
    <row r="10" spans="1:17">
      <c r="A10" s="1140" t="s">
        <v>1116</v>
      </c>
      <c r="B10" s="1140"/>
      <c r="C10" s="633">
        <v>591723</v>
      </c>
      <c r="D10" s="501">
        <v>591723</v>
      </c>
    </row>
    <row r="11" spans="1:17">
      <c r="A11" s="525"/>
      <c r="B11" s="525"/>
      <c r="C11" s="642"/>
      <c r="D11" s="498"/>
    </row>
    <row r="12" spans="1:17">
      <c r="A12" s="1139" t="s">
        <v>1088</v>
      </c>
      <c r="B12" s="1139"/>
      <c r="C12" s="727"/>
      <c r="D12" s="473"/>
    </row>
    <row r="13" spans="1:17" ht="11.25" customHeight="1">
      <c r="A13" s="1125" t="s">
        <v>1177</v>
      </c>
      <c r="B13" s="1125"/>
      <c r="C13" s="728">
        <v>0.65</v>
      </c>
      <c r="D13" s="729">
        <v>0.63</v>
      </c>
    </row>
    <row r="14" spans="1:17">
      <c r="A14" s="219"/>
      <c r="B14" s="292"/>
      <c r="C14" s="300"/>
      <c r="D14" s="294"/>
    </row>
    <row r="15" spans="1:17" ht="11.25" customHeight="1">
      <c r="A15" s="1217" t="s">
        <v>1552</v>
      </c>
      <c r="B15" s="1217"/>
      <c r="C15" s="1217"/>
      <c r="D15" s="1217"/>
    </row>
    <row r="17" spans="1:4">
      <c r="A17" s="1217" t="s">
        <v>1620</v>
      </c>
      <c r="B17" s="1217"/>
      <c r="C17" s="1217"/>
      <c r="D17" s="1217"/>
    </row>
    <row r="25" spans="1:4">
      <c r="B25" s="228"/>
    </row>
  </sheetData>
  <mergeCells count="10">
    <mergeCell ref="A17:D17"/>
    <mergeCell ref="A15:D15"/>
    <mergeCell ref="A1:D1"/>
    <mergeCell ref="A9:B9"/>
    <mergeCell ref="A3:D3"/>
    <mergeCell ref="A7:B7"/>
    <mergeCell ref="A6:B6"/>
    <mergeCell ref="A12:B12"/>
    <mergeCell ref="A10:B10"/>
    <mergeCell ref="A13:B1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6"/>
  <dimension ref="A1:Q82"/>
  <sheetViews>
    <sheetView zoomScaleNormal="100" workbookViewId="0">
      <selection sqref="A1:F1"/>
    </sheetView>
  </sheetViews>
  <sheetFormatPr baseColWidth="10" defaultColWidth="8.75" defaultRowHeight="11"/>
  <cols>
    <col min="1" max="1" width="63.25" style="205" customWidth="1"/>
    <col min="2" max="6" width="13.25" style="205" customWidth="1"/>
    <col min="7" max="17" width="3.75" style="205" customWidth="1"/>
    <col min="18" max="16384" width="8.75" style="1085"/>
  </cols>
  <sheetData>
    <row r="1" spans="1:17" ht="15.75" customHeight="1">
      <c r="A1" s="1161" t="s">
        <v>1373</v>
      </c>
      <c r="B1" s="1161"/>
      <c r="C1" s="1161"/>
      <c r="D1" s="1161"/>
      <c r="E1" s="1161"/>
      <c r="F1" s="1161"/>
    </row>
    <row r="2" spans="1:17" ht="11.25" customHeight="1">
      <c r="A2" s="309"/>
      <c r="B2" s="310"/>
      <c r="C2" s="310"/>
      <c r="D2" s="310"/>
      <c r="E2" s="310"/>
      <c r="F2" s="310"/>
    </row>
    <row r="3" spans="1:17" ht="11.25" customHeight="1">
      <c r="A3" s="1207" t="s">
        <v>857</v>
      </c>
      <c r="B3" s="1248"/>
      <c r="C3" s="1248"/>
      <c r="D3" s="1248"/>
      <c r="E3" s="1248"/>
      <c r="F3" s="1248"/>
    </row>
    <row r="4" spans="1:17" ht="11.25" customHeight="1">
      <c r="A4" s="899"/>
      <c r="B4" s="900"/>
      <c r="C4" s="900"/>
      <c r="D4" s="900"/>
      <c r="E4" s="900"/>
      <c r="F4" s="900"/>
      <c r="G4" s="901"/>
      <c r="H4" s="901"/>
      <c r="I4" s="901"/>
      <c r="J4" s="901"/>
      <c r="K4" s="901"/>
      <c r="L4" s="901"/>
      <c r="M4" s="901"/>
      <c r="N4" s="901"/>
      <c r="O4" s="901"/>
      <c r="P4" s="901"/>
      <c r="Q4" s="901"/>
    </row>
    <row r="5" spans="1:17" ht="11.25" customHeight="1">
      <c r="A5" s="1207" t="s">
        <v>1291</v>
      </c>
      <c r="B5" s="1248"/>
      <c r="C5" s="1248"/>
      <c r="D5" s="1248"/>
      <c r="E5" s="1248"/>
      <c r="F5" s="1248"/>
      <c r="G5" s="901"/>
      <c r="H5" s="901"/>
      <c r="I5" s="901"/>
      <c r="J5" s="901"/>
      <c r="K5" s="901"/>
      <c r="L5" s="901"/>
      <c r="M5" s="901"/>
      <c r="N5" s="901"/>
      <c r="O5" s="901"/>
      <c r="P5" s="901"/>
      <c r="Q5" s="901"/>
    </row>
    <row r="6" spans="1:17" ht="11.25" customHeight="1">
      <c r="A6" s="961"/>
      <c r="B6" s="962"/>
      <c r="C6" s="962"/>
      <c r="D6" s="962"/>
      <c r="E6" s="962"/>
      <c r="F6" s="962"/>
      <c r="G6" s="963"/>
      <c r="H6" s="963"/>
      <c r="I6" s="963"/>
      <c r="J6" s="963"/>
      <c r="K6" s="963"/>
      <c r="L6" s="963"/>
      <c r="M6" s="963"/>
      <c r="N6" s="963"/>
      <c r="O6" s="963"/>
      <c r="P6" s="963"/>
      <c r="Q6" s="963"/>
    </row>
    <row r="7" spans="1:17" ht="45" customHeight="1">
      <c r="A7" s="1205" t="s">
        <v>1337</v>
      </c>
      <c r="B7" s="1205"/>
      <c r="C7" s="1205"/>
      <c r="D7" s="1205"/>
      <c r="E7" s="1205"/>
      <c r="F7" s="1205"/>
    </row>
    <row r="8" spans="1:17" ht="11.25" customHeight="1">
      <c r="A8" s="309"/>
      <c r="B8" s="221"/>
      <c r="C8" s="221"/>
      <c r="D8" s="221"/>
      <c r="E8" s="221"/>
      <c r="F8" s="221"/>
    </row>
    <row r="9" spans="1:17" ht="12" customHeight="1">
      <c r="A9" s="1207" t="s">
        <v>1292</v>
      </c>
      <c r="B9" s="1208"/>
      <c r="C9" s="1208"/>
      <c r="D9" s="1208"/>
      <c r="E9" s="1208"/>
      <c r="F9" s="1208"/>
    </row>
    <row r="10" spans="1:17" ht="11.25" customHeight="1">
      <c r="A10" s="309"/>
      <c r="B10" s="221"/>
      <c r="C10" s="221"/>
      <c r="D10" s="221"/>
      <c r="E10" s="1249"/>
      <c r="F10" s="1249"/>
    </row>
    <row r="11" spans="1:17" ht="11.25" customHeight="1">
      <c r="A11" s="526" t="s">
        <v>714</v>
      </c>
      <c r="B11" s="557"/>
      <c r="C11" s="557"/>
      <c r="D11" s="557"/>
      <c r="E11" s="665">
        <v>2018</v>
      </c>
      <c r="F11" s="550">
        <v>2017</v>
      </c>
    </row>
    <row r="12" spans="1:17" ht="11.25" customHeight="1">
      <c r="A12" s="524" t="s">
        <v>1585</v>
      </c>
      <c r="B12" s="498"/>
      <c r="C12" s="498"/>
      <c r="D12" s="498"/>
      <c r="E12" s="666">
        <v>1237</v>
      </c>
      <c r="F12" s="556">
        <v>1112</v>
      </c>
    </row>
    <row r="13" spans="1:17" s="1100" customFormat="1" ht="11.25" customHeight="1">
      <c r="A13" s="1099" t="s">
        <v>1381</v>
      </c>
      <c r="B13" s="498"/>
      <c r="C13" s="498"/>
      <c r="D13" s="498"/>
      <c r="E13" s="666">
        <v>113</v>
      </c>
      <c r="F13" s="556">
        <v>157</v>
      </c>
    </row>
    <row r="14" spans="1:17" ht="11.25" customHeight="1">
      <c r="A14" s="816" t="s">
        <v>653</v>
      </c>
      <c r="B14" s="498"/>
      <c r="C14" s="498"/>
      <c r="D14" s="498"/>
      <c r="E14" s="666"/>
      <c r="F14" s="556">
        <v>1</v>
      </c>
      <c r="G14" s="818"/>
      <c r="H14" s="818"/>
      <c r="I14" s="818"/>
      <c r="J14" s="818"/>
      <c r="K14" s="818"/>
      <c r="L14" s="818"/>
      <c r="M14" s="818"/>
      <c r="N14" s="818"/>
      <c r="O14" s="818"/>
      <c r="P14" s="818"/>
      <c r="Q14" s="818"/>
    </row>
    <row r="15" spans="1:17" ht="11.25" customHeight="1">
      <c r="A15" s="898" t="s">
        <v>806</v>
      </c>
      <c r="B15" s="478"/>
      <c r="C15" s="478"/>
      <c r="D15" s="478"/>
      <c r="E15" s="667">
        <v>4</v>
      </c>
      <c r="F15" s="547">
        <v>-33</v>
      </c>
      <c r="G15" s="818"/>
      <c r="H15" s="818"/>
      <c r="I15" s="818"/>
      <c r="J15" s="818"/>
      <c r="K15" s="818"/>
      <c r="L15" s="818"/>
      <c r="M15" s="818"/>
      <c r="N15" s="818"/>
      <c r="O15" s="818"/>
      <c r="P15" s="818"/>
      <c r="Q15" s="818"/>
    </row>
    <row r="16" spans="1:17" ht="11.25" customHeight="1">
      <c r="A16" s="533" t="s">
        <v>654</v>
      </c>
      <c r="B16" s="548"/>
      <c r="C16" s="548"/>
      <c r="D16" s="548"/>
      <c r="E16" s="629">
        <v>1355</v>
      </c>
      <c r="F16" s="544">
        <v>1237</v>
      </c>
    </row>
    <row r="17" spans="1:17" ht="11.25" customHeight="1">
      <c r="A17" s="298"/>
      <c r="B17" s="221"/>
      <c r="C17" s="221"/>
      <c r="D17" s="221"/>
      <c r="E17" s="261"/>
      <c r="F17" s="221"/>
    </row>
    <row r="18" spans="1:17" ht="11.25" customHeight="1">
      <c r="A18" s="1207" t="s">
        <v>211</v>
      </c>
      <c r="B18" s="1207"/>
      <c r="C18" s="1207"/>
      <c r="D18" s="1207"/>
      <c r="E18" s="1207"/>
      <c r="F18" s="1207"/>
      <c r="G18" s="901"/>
      <c r="H18" s="901"/>
      <c r="I18" s="901"/>
      <c r="J18" s="901"/>
      <c r="K18" s="901"/>
      <c r="L18" s="901"/>
      <c r="M18" s="901"/>
      <c r="N18" s="901"/>
      <c r="O18" s="901"/>
      <c r="P18" s="901"/>
      <c r="Q18" s="901"/>
    </row>
    <row r="19" spans="1:17" ht="11.25" customHeight="1">
      <c r="A19" s="959"/>
      <c r="B19" s="959"/>
      <c r="C19" s="959"/>
      <c r="D19" s="959"/>
      <c r="E19" s="959"/>
      <c r="F19" s="959"/>
      <c r="G19" s="963"/>
      <c r="H19" s="963"/>
      <c r="I19" s="963"/>
      <c r="J19" s="963"/>
      <c r="K19" s="963"/>
      <c r="L19" s="963"/>
      <c r="M19" s="963"/>
      <c r="N19" s="963"/>
      <c r="O19" s="963"/>
      <c r="P19" s="963"/>
      <c r="Q19" s="963"/>
    </row>
    <row r="20" spans="1:17" ht="22.5" customHeight="1">
      <c r="A20" s="1205" t="s">
        <v>1374</v>
      </c>
      <c r="B20" s="1205"/>
      <c r="C20" s="1205"/>
      <c r="D20" s="1205"/>
      <c r="E20" s="1205"/>
      <c r="F20" s="1205"/>
    </row>
    <row r="21" spans="1:17" ht="11.25" customHeight="1">
      <c r="A21" s="292"/>
      <c r="B21" s="221"/>
      <c r="C21" s="221"/>
      <c r="D21" s="221"/>
      <c r="E21" s="221"/>
      <c r="F21" s="221"/>
    </row>
    <row r="22" spans="1:17" ht="56.25" customHeight="1">
      <c r="A22" s="1205" t="s">
        <v>1327</v>
      </c>
      <c r="B22" s="1205"/>
      <c r="C22" s="1205"/>
      <c r="D22" s="1205"/>
      <c r="E22" s="1205"/>
      <c r="F22" s="1205"/>
      <c r="P22" s="239"/>
    </row>
    <row r="23" spans="1:17" ht="11.25" customHeight="1">
      <c r="A23" s="292"/>
      <c r="B23" s="221"/>
      <c r="C23" s="221"/>
      <c r="D23" s="221"/>
      <c r="E23" s="221"/>
      <c r="F23" s="221"/>
    </row>
    <row r="24" spans="1:17" ht="45" customHeight="1">
      <c r="A24" s="1205" t="s">
        <v>1621</v>
      </c>
      <c r="B24" s="1205"/>
      <c r="C24" s="1205"/>
      <c r="D24" s="1205"/>
      <c r="E24" s="1205"/>
      <c r="F24" s="1205"/>
    </row>
    <row r="25" spans="1:17" ht="11.25" customHeight="1">
      <c r="A25" s="292"/>
      <c r="B25" s="221"/>
      <c r="C25" s="221"/>
      <c r="D25" s="221"/>
      <c r="E25" s="221"/>
      <c r="F25" s="221"/>
    </row>
    <row r="26" spans="1:17" ht="33.75" customHeight="1">
      <c r="A26" s="1205" t="s">
        <v>1471</v>
      </c>
      <c r="B26" s="1205"/>
      <c r="C26" s="1205"/>
      <c r="D26" s="1205"/>
      <c r="E26" s="1205"/>
      <c r="F26" s="1205"/>
      <c r="G26" s="901"/>
      <c r="H26" s="901"/>
      <c r="I26" s="901"/>
      <c r="J26" s="901"/>
      <c r="K26" s="901"/>
      <c r="L26" s="901"/>
      <c r="M26" s="901"/>
      <c r="N26" s="901"/>
      <c r="O26" s="901"/>
      <c r="P26" s="901"/>
      <c r="Q26" s="901"/>
    </row>
    <row r="27" spans="1:17" ht="11.25" customHeight="1">
      <c r="A27" s="292"/>
      <c r="B27" s="221"/>
      <c r="C27" s="221"/>
      <c r="D27" s="221"/>
      <c r="E27" s="221"/>
      <c r="F27" s="221"/>
      <c r="G27" s="901"/>
      <c r="H27" s="901"/>
      <c r="I27" s="901"/>
      <c r="J27" s="901"/>
      <c r="K27" s="901"/>
      <c r="L27" s="901"/>
      <c r="M27" s="901"/>
      <c r="N27" s="901"/>
      <c r="O27" s="901"/>
      <c r="P27" s="901"/>
      <c r="Q27" s="901"/>
    </row>
    <row r="28" spans="1:17" ht="22.5" customHeight="1">
      <c r="A28" s="1205" t="s">
        <v>1586</v>
      </c>
      <c r="B28" s="1206"/>
      <c r="C28" s="1206"/>
      <c r="D28" s="1206"/>
      <c r="E28" s="1206"/>
      <c r="F28" s="1206"/>
    </row>
    <row r="29" spans="1:17" ht="11.25" customHeight="1">
      <c r="A29" s="311"/>
      <c r="B29" s="312"/>
      <c r="C29" s="312"/>
      <c r="D29" s="312"/>
      <c r="E29" s="312"/>
      <c r="F29" s="312"/>
    </row>
    <row r="30" spans="1:17" ht="11.25" customHeight="1">
      <c r="A30" s="1255" t="s">
        <v>817</v>
      </c>
      <c r="B30" s="1255"/>
      <c r="C30" s="1255"/>
      <c r="D30" s="1255"/>
      <c r="E30" s="1255"/>
      <c r="F30" s="1255"/>
    </row>
    <row r="31" spans="1:17" ht="11.25" customHeight="1">
      <c r="A31" s="960"/>
      <c r="B31" s="960"/>
      <c r="C31" s="960"/>
      <c r="D31" s="960"/>
      <c r="E31" s="960"/>
      <c r="F31" s="960"/>
      <c r="G31" s="963"/>
      <c r="H31" s="963"/>
      <c r="I31" s="963"/>
      <c r="J31" s="963"/>
      <c r="K31" s="963"/>
      <c r="L31" s="963"/>
      <c r="M31" s="963"/>
      <c r="N31" s="963"/>
      <c r="O31" s="963"/>
      <c r="P31" s="963"/>
      <c r="Q31" s="963"/>
    </row>
    <row r="32" spans="1:17" ht="45" customHeight="1">
      <c r="A32" s="1205" t="s">
        <v>1598</v>
      </c>
      <c r="B32" s="1206"/>
      <c r="C32" s="1206"/>
      <c r="D32" s="1206"/>
      <c r="E32" s="1206"/>
      <c r="F32" s="1206"/>
    </row>
    <row r="33" spans="1:6" ht="11.25" customHeight="1">
      <c r="A33" s="313"/>
      <c r="B33" s="314"/>
      <c r="C33" s="314"/>
      <c r="D33" s="314"/>
      <c r="E33" s="314"/>
      <c r="F33" s="314"/>
    </row>
    <row r="34" spans="1:6" ht="11.25" customHeight="1">
      <c r="A34" s="919"/>
      <c r="B34" s="602"/>
      <c r="C34" s="921"/>
      <c r="D34" s="921"/>
      <c r="E34" s="1252" t="s">
        <v>994</v>
      </c>
      <c r="F34" s="1252"/>
    </row>
    <row r="35" spans="1:6" ht="11.25" customHeight="1">
      <c r="A35" s="981" t="s">
        <v>1334</v>
      </c>
      <c r="B35" s="552"/>
      <c r="C35" s="1250" t="s">
        <v>1472</v>
      </c>
      <c r="D35" s="1250"/>
      <c r="E35" s="1250"/>
      <c r="F35" s="1250"/>
    </row>
    <row r="36" spans="1:6" ht="11.25" customHeight="1">
      <c r="A36" s="981" t="s">
        <v>1335</v>
      </c>
      <c r="B36" s="552"/>
      <c r="C36" s="1253" t="s">
        <v>1473</v>
      </c>
      <c r="D36" s="1253"/>
      <c r="E36" s="1253"/>
      <c r="F36" s="1253"/>
    </row>
    <row r="37" spans="1:6" ht="11.25" customHeight="1">
      <c r="A37" s="1086" t="s">
        <v>1336</v>
      </c>
      <c r="B37" s="572"/>
      <c r="C37" s="1254" t="s">
        <v>1474</v>
      </c>
      <c r="D37" s="1254"/>
      <c r="E37" s="1254"/>
      <c r="F37" s="1254"/>
    </row>
    <row r="38" spans="1:6" ht="11.25" customHeight="1">
      <c r="A38" s="315"/>
      <c r="B38" s="314"/>
      <c r="C38" s="314"/>
      <c r="D38" s="314"/>
      <c r="E38" s="314"/>
      <c r="F38" s="314"/>
    </row>
    <row r="39" spans="1:6" ht="24.75" customHeight="1">
      <c r="A39" s="1205" t="s">
        <v>1052</v>
      </c>
      <c r="B39" s="1206"/>
      <c r="C39" s="1206"/>
      <c r="D39" s="1206"/>
      <c r="E39" s="1206"/>
      <c r="F39" s="1206"/>
    </row>
    <row r="40" spans="1:6" ht="11.25" customHeight="1">
      <c r="A40" s="292"/>
      <c r="B40" s="221"/>
      <c r="C40" s="221"/>
      <c r="D40" s="221"/>
      <c r="E40" s="221"/>
      <c r="F40" s="221"/>
    </row>
    <row r="41" spans="1:6" ht="11.25" customHeight="1">
      <c r="A41" s="309"/>
      <c r="B41" s="221"/>
      <c r="C41" s="221"/>
      <c r="D41" s="221"/>
      <c r="E41" s="221"/>
      <c r="F41" s="221"/>
    </row>
    <row r="42" spans="1:6" ht="12.75" customHeight="1">
      <c r="A42" s="971">
        <v>2018</v>
      </c>
      <c r="B42" s="317"/>
      <c r="C42" s="317"/>
      <c r="D42" s="317"/>
      <c r="E42" s="317"/>
      <c r="F42" s="317"/>
    </row>
    <row r="43" spans="1:6" ht="67.5" customHeight="1">
      <c r="A43" s="303" t="s">
        <v>714</v>
      </c>
      <c r="B43" s="767" t="s">
        <v>1225</v>
      </c>
      <c r="C43" s="767" t="s">
        <v>1226</v>
      </c>
      <c r="D43" s="668" t="s">
        <v>914</v>
      </c>
      <c r="E43" s="668" t="s">
        <v>857</v>
      </c>
      <c r="F43" s="668" t="s">
        <v>494</v>
      </c>
    </row>
    <row r="44" spans="1:6" ht="11.25" customHeight="1">
      <c r="A44" s="471" t="s">
        <v>1422</v>
      </c>
      <c r="B44" s="633">
        <v>142</v>
      </c>
      <c r="C44" s="633">
        <v>21</v>
      </c>
      <c r="D44" s="633">
        <v>783</v>
      </c>
      <c r="E44" s="633">
        <v>1243</v>
      </c>
      <c r="F44" s="633">
        <v>2189</v>
      </c>
    </row>
    <row r="45" spans="1:6" ht="11.25" customHeight="1">
      <c r="A45" s="471" t="s">
        <v>806</v>
      </c>
      <c r="B45" s="633"/>
      <c r="C45" s="633"/>
      <c r="D45" s="633">
        <v>-2</v>
      </c>
      <c r="E45" s="633">
        <v>4</v>
      </c>
      <c r="F45" s="633">
        <v>2</v>
      </c>
    </row>
    <row r="46" spans="1:6" ht="11.25" customHeight="1">
      <c r="A46" s="471" t="s">
        <v>1381</v>
      </c>
      <c r="B46" s="633">
        <v>-2</v>
      </c>
      <c r="C46" s="633">
        <v>10</v>
      </c>
      <c r="D46" s="633">
        <v>66</v>
      </c>
      <c r="E46" s="633">
        <v>113</v>
      </c>
      <c r="F46" s="633">
        <v>187</v>
      </c>
    </row>
    <row r="47" spans="1:6" ht="11.25" customHeight="1">
      <c r="A47" s="471" t="s">
        <v>807</v>
      </c>
      <c r="B47" s="633">
        <v>2</v>
      </c>
      <c r="C47" s="633">
        <v>35</v>
      </c>
      <c r="D47" s="633">
        <v>8</v>
      </c>
      <c r="E47" s="633">
        <v>1</v>
      </c>
      <c r="F47" s="633">
        <v>45</v>
      </c>
    </row>
    <row r="48" spans="1:6" ht="11.25" customHeight="1">
      <c r="A48" s="471" t="s">
        <v>1547</v>
      </c>
      <c r="B48" s="633"/>
      <c r="C48" s="633"/>
      <c r="D48" s="633">
        <v>-12</v>
      </c>
      <c r="E48" s="633">
        <v>-1</v>
      </c>
      <c r="F48" s="633">
        <v>-13</v>
      </c>
    </row>
    <row r="49" spans="1:17" ht="11.25" customHeight="1">
      <c r="A49" s="553" t="s">
        <v>1075</v>
      </c>
      <c r="B49" s="628"/>
      <c r="C49" s="628">
        <v>-13</v>
      </c>
      <c r="D49" s="628">
        <v>13</v>
      </c>
      <c r="E49" s="628"/>
      <c r="F49" s="628"/>
    </row>
    <row r="50" spans="1:17" ht="11.25" customHeight="1">
      <c r="A50" s="718" t="s">
        <v>1423</v>
      </c>
      <c r="B50" s="633">
        <v>141</v>
      </c>
      <c r="C50" s="633">
        <v>53</v>
      </c>
      <c r="D50" s="633">
        <v>857</v>
      </c>
      <c r="E50" s="633">
        <v>1361</v>
      </c>
      <c r="F50" s="633">
        <v>2411</v>
      </c>
    </row>
    <row r="51" spans="1:17" ht="11.25" customHeight="1">
      <c r="A51" s="471"/>
      <c r="B51" s="633"/>
      <c r="C51" s="633"/>
      <c r="D51" s="633"/>
      <c r="E51" s="633"/>
      <c r="F51" s="633"/>
    </row>
    <row r="52" spans="1:17" ht="11.25" customHeight="1">
      <c r="A52" s="552" t="s">
        <v>1424</v>
      </c>
      <c r="B52" s="633">
        <v>-85</v>
      </c>
      <c r="C52" s="633"/>
      <c r="D52" s="633">
        <v>-521</v>
      </c>
      <c r="E52" s="633">
        <v>-6</v>
      </c>
      <c r="F52" s="633">
        <v>-612</v>
      </c>
    </row>
    <row r="53" spans="1:17" ht="11.25" customHeight="1">
      <c r="A53" s="471" t="s">
        <v>806</v>
      </c>
      <c r="B53" s="633"/>
      <c r="C53" s="633"/>
      <c r="D53" s="633">
        <v>1</v>
      </c>
      <c r="E53" s="633"/>
      <c r="F53" s="633">
        <v>1</v>
      </c>
    </row>
    <row r="54" spans="1:17" ht="11.25" customHeight="1">
      <c r="A54" s="1071" t="s">
        <v>1550</v>
      </c>
      <c r="B54" s="633">
        <v>2</v>
      </c>
      <c r="C54" s="633"/>
      <c r="D54" s="633">
        <v>12</v>
      </c>
      <c r="E54" s="633">
        <v>1</v>
      </c>
      <c r="F54" s="633">
        <v>15</v>
      </c>
    </row>
    <row r="55" spans="1:17" ht="11.25" customHeight="1">
      <c r="A55" s="744" t="s">
        <v>1117</v>
      </c>
      <c r="B55" s="633">
        <v>-11</v>
      </c>
      <c r="C55" s="633"/>
      <c r="D55" s="633">
        <v>-55</v>
      </c>
      <c r="E55" s="633"/>
      <c r="F55" s="633">
        <v>-66</v>
      </c>
    </row>
    <row r="56" spans="1:17" ht="11.25" customHeight="1">
      <c r="A56" s="553" t="s">
        <v>687</v>
      </c>
      <c r="B56" s="628"/>
      <c r="C56" s="628"/>
      <c r="D56" s="628">
        <v>-1</v>
      </c>
      <c r="E56" s="628">
        <v>-1</v>
      </c>
      <c r="F56" s="628">
        <v>-2</v>
      </c>
      <c r="G56" s="815"/>
      <c r="H56" s="815"/>
      <c r="I56" s="815"/>
      <c r="J56" s="815"/>
      <c r="K56" s="815"/>
      <c r="L56" s="815"/>
      <c r="M56" s="815"/>
      <c r="N56" s="815"/>
      <c r="O56" s="815"/>
      <c r="P56" s="815"/>
      <c r="Q56" s="815"/>
    </row>
    <row r="57" spans="1:17" ht="11.25" customHeight="1">
      <c r="A57" s="719" t="s">
        <v>1426</v>
      </c>
      <c r="B57" s="633">
        <v>-94</v>
      </c>
      <c r="C57" s="633"/>
      <c r="D57" s="633">
        <v>-565</v>
      </c>
      <c r="E57" s="633">
        <v>-6</v>
      </c>
      <c r="F57" s="633">
        <v>-665</v>
      </c>
    </row>
    <row r="58" spans="1:17" ht="11.25" customHeight="1">
      <c r="A58" s="553"/>
      <c r="B58" s="669"/>
      <c r="C58" s="909"/>
      <c r="D58" s="909"/>
      <c r="E58" s="909"/>
      <c r="F58" s="628"/>
    </row>
    <row r="59" spans="1:17" ht="11.25" customHeight="1">
      <c r="A59" s="529" t="s">
        <v>1428</v>
      </c>
      <c r="B59" s="629">
        <v>47</v>
      </c>
      <c r="C59" s="629">
        <v>53</v>
      </c>
      <c r="D59" s="629">
        <v>292</v>
      </c>
      <c r="E59" s="629">
        <v>1355</v>
      </c>
      <c r="F59" s="629">
        <v>1747</v>
      </c>
    </row>
    <row r="60" spans="1:17" ht="11.25" customHeight="1">
      <c r="A60" s="319"/>
      <c r="B60" s="320"/>
      <c r="C60" s="320"/>
      <c r="D60" s="320"/>
      <c r="E60" s="320"/>
      <c r="F60" s="320"/>
    </row>
    <row r="61" spans="1:17" ht="45" customHeight="1">
      <c r="A61" s="1251" t="s">
        <v>1548</v>
      </c>
      <c r="B61" s="1206"/>
      <c r="C61" s="1206"/>
      <c r="D61" s="1206"/>
      <c r="E61" s="1206"/>
      <c r="F61" s="1206"/>
    </row>
    <row r="62" spans="1:17" ht="11.25" customHeight="1">
      <c r="A62" s="321"/>
      <c r="B62" s="318"/>
      <c r="C62" s="318"/>
      <c r="D62" s="318"/>
      <c r="E62" s="318"/>
      <c r="F62" s="318"/>
    </row>
    <row r="63" spans="1:17" ht="11.25" customHeight="1">
      <c r="A63" s="971">
        <v>2017</v>
      </c>
      <c r="B63" s="317"/>
      <c r="C63" s="317"/>
      <c r="D63" s="317"/>
      <c r="E63" s="317"/>
      <c r="F63" s="317"/>
    </row>
    <row r="64" spans="1:17" ht="66" customHeight="1">
      <c r="A64" s="303" t="s">
        <v>714</v>
      </c>
      <c r="B64" s="768" t="s">
        <v>1225</v>
      </c>
      <c r="C64" s="276" t="s">
        <v>1226</v>
      </c>
      <c r="D64" s="276" t="s">
        <v>914</v>
      </c>
      <c r="E64" s="276" t="s">
        <v>857</v>
      </c>
      <c r="F64" s="276" t="s">
        <v>494</v>
      </c>
    </row>
    <row r="65" spans="1:17" ht="11.25" customHeight="1">
      <c r="A65" s="801" t="s">
        <v>1235</v>
      </c>
      <c r="B65" s="501">
        <v>107</v>
      </c>
      <c r="C65" s="501">
        <v>41</v>
      </c>
      <c r="D65" s="501">
        <v>743</v>
      </c>
      <c r="E65" s="501">
        <v>1118</v>
      </c>
      <c r="F65" s="501">
        <v>2008</v>
      </c>
    </row>
    <row r="66" spans="1:17" ht="11.25" customHeight="1">
      <c r="A66" s="471" t="s">
        <v>806</v>
      </c>
      <c r="B66" s="501"/>
      <c r="C66" s="501"/>
      <c r="D66" s="501">
        <v>-15</v>
      </c>
      <c r="E66" s="501">
        <v>-33</v>
      </c>
      <c r="F66" s="501">
        <v>-49</v>
      </c>
    </row>
    <row r="67" spans="1:17" ht="11.25" customHeight="1">
      <c r="A67" s="801" t="s">
        <v>858</v>
      </c>
      <c r="B67" s="501"/>
      <c r="C67" s="501"/>
      <c r="D67" s="501">
        <v>61</v>
      </c>
      <c r="E67" s="501">
        <v>157</v>
      </c>
      <c r="F67" s="501">
        <v>217</v>
      </c>
      <c r="G67" s="807"/>
      <c r="H67" s="807"/>
      <c r="I67" s="807"/>
      <c r="J67" s="807"/>
      <c r="K67" s="807"/>
      <c r="L67" s="807"/>
      <c r="M67" s="807"/>
      <c r="N67" s="807"/>
      <c r="O67" s="807"/>
      <c r="P67" s="807"/>
      <c r="Q67" s="807"/>
    </row>
    <row r="68" spans="1:17" ht="11.25" customHeight="1">
      <c r="A68" s="471" t="s">
        <v>807</v>
      </c>
      <c r="B68" s="501">
        <v>1</v>
      </c>
      <c r="C68" s="501">
        <v>19</v>
      </c>
      <c r="D68" s="501">
        <v>5</v>
      </c>
      <c r="E68" s="501"/>
      <c r="F68" s="501">
        <v>25</v>
      </c>
    </row>
    <row r="69" spans="1:17" ht="11.25" customHeight="1">
      <c r="A69" s="759" t="s">
        <v>1547</v>
      </c>
      <c r="B69" s="501"/>
      <c r="C69" s="501"/>
      <c r="D69" s="501">
        <v>-12</v>
      </c>
      <c r="E69" s="501">
        <v>1</v>
      </c>
      <c r="F69" s="501">
        <v>-12</v>
      </c>
    </row>
    <row r="70" spans="1:17" ht="11.25" customHeight="1">
      <c r="A70" s="758" t="s">
        <v>1075</v>
      </c>
      <c r="B70" s="479">
        <v>34</v>
      </c>
      <c r="C70" s="479">
        <v>-39</v>
      </c>
      <c r="D70" s="479">
        <v>5</v>
      </c>
      <c r="E70" s="479"/>
      <c r="F70" s="479"/>
    </row>
    <row r="71" spans="1:17" ht="11.25" customHeight="1">
      <c r="A71" s="718" t="s">
        <v>1236</v>
      </c>
      <c r="B71" s="501">
        <v>142</v>
      </c>
      <c r="C71" s="501">
        <v>21</v>
      </c>
      <c r="D71" s="501">
        <v>783</v>
      </c>
      <c r="E71" s="501">
        <v>1243</v>
      </c>
      <c r="F71" s="501">
        <v>2189</v>
      </c>
    </row>
    <row r="72" spans="1:17" ht="11.25" customHeight="1">
      <c r="A72" s="525"/>
      <c r="B72" s="551"/>
      <c r="C72" s="498"/>
      <c r="D72" s="498"/>
      <c r="E72" s="498"/>
      <c r="F72" s="498"/>
    </row>
    <row r="73" spans="1:17" ht="11.25" customHeight="1">
      <c r="A73" s="525" t="s">
        <v>1237</v>
      </c>
      <c r="B73" s="501">
        <v>-73</v>
      </c>
      <c r="C73" s="501"/>
      <c r="D73" s="501">
        <v>-495</v>
      </c>
      <c r="E73" s="501">
        <v>-5</v>
      </c>
      <c r="F73" s="501">
        <v>-574</v>
      </c>
    </row>
    <row r="74" spans="1:17" ht="11.25" customHeight="1">
      <c r="A74" s="471" t="s">
        <v>806</v>
      </c>
      <c r="B74" s="501"/>
      <c r="C74" s="501"/>
      <c r="D74" s="501">
        <v>9</v>
      </c>
      <c r="E74" s="501"/>
      <c r="F74" s="501">
        <v>10</v>
      </c>
    </row>
    <row r="75" spans="1:17" ht="11.25" customHeight="1">
      <c r="A75" s="471" t="s">
        <v>1550</v>
      </c>
      <c r="B75" s="501"/>
      <c r="C75" s="501"/>
      <c r="D75" s="501">
        <v>12</v>
      </c>
      <c r="E75" s="501"/>
      <c r="F75" s="501">
        <v>12</v>
      </c>
    </row>
    <row r="76" spans="1:17" ht="11.25" customHeight="1">
      <c r="A76" s="854" t="s">
        <v>1117</v>
      </c>
      <c r="B76" s="501">
        <v>-12</v>
      </c>
      <c r="C76" s="501"/>
      <c r="D76" s="501">
        <v>-48</v>
      </c>
      <c r="E76" s="501"/>
      <c r="F76" s="501">
        <v>-60</v>
      </c>
      <c r="G76" s="855"/>
      <c r="H76" s="855"/>
      <c r="I76" s="855"/>
      <c r="J76" s="855"/>
      <c r="K76" s="855"/>
      <c r="L76" s="855"/>
      <c r="M76" s="855"/>
      <c r="N76" s="855"/>
      <c r="O76" s="855"/>
      <c r="P76" s="855"/>
      <c r="Q76" s="855"/>
    </row>
    <row r="77" spans="1:17" ht="11.25" customHeight="1">
      <c r="A77" s="806" t="s">
        <v>687</v>
      </c>
      <c r="B77" s="479"/>
      <c r="C77" s="479"/>
      <c r="D77" s="479">
        <v>-1</v>
      </c>
      <c r="E77" s="479"/>
      <c r="F77" s="479">
        <v>-1</v>
      </c>
    </row>
    <row r="78" spans="1:17" ht="11.25" customHeight="1">
      <c r="A78" s="721" t="s">
        <v>1238</v>
      </c>
      <c r="B78" s="501">
        <v>-85</v>
      </c>
      <c r="C78" s="501"/>
      <c r="D78" s="501">
        <v>-521</v>
      </c>
      <c r="E78" s="501">
        <v>-6</v>
      </c>
      <c r="F78" s="501">
        <v>-612</v>
      </c>
    </row>
    <row r="79" spans="1:17" ht="11.25" customHeight="1">
      <c r="A79" s="553"/>
      <c r="B79" s="478"/>
      <c r="C79" s="478"/>
      <c r="D79" s="478"/>
      <c r="E79" s="478"/>
      <c r="F79" s="478"/>
    </row>
    <row r="80" spans="1:17" ht="11.25" customHeight="1">
      <c r="A80" s="542" t="s">
        <v>1239</v>
      </c>
      <c r="B80" s="528">
        <v>57</v>
      </c>
      <c r="C80" s="528">
        <v>21</v>
      </c>
      <c r="D80" s="528">
        <v>262</v>
      </c>
      <c r="E80" s="528">
        <v>1237</v>
      </c>
      <c r="F80" s="528">
        <v>1577</v>
      </c>
    </row>
    <row r="81" spans="1:6">
      <c r="A81" s="323"/>
      <c r="B81" s="207"/>
      <c r="C81" s="207"/>
      <c r="D81" s="207"/>
      <c r="E81" s="207"/>
      <c r="F81" s="207"/>
    </row>
    <row r="82" spans="1:6">
      <c r="A82" s="227"/>
      <c r="B82" s="207"/>
      <c r="C82" s="207"/>
      <c r="D82" s="207"/>
      <c r="E82" s="207"/>
      <c r="F82" s="207"/>
    </row>
  </sheetData>
  <mergeCells count="20">
    <mergeCell ref="C35:F35"/>
    <mergeCell ref="A18:F18"/>
    <mergeCell ref="A26:F26"/>
    <mergeCell ref="A61:F61"/>
    <mergeCell ref="A32:F32"/>
    <mergeCell ref="A39:F39"/>
    <mergeCell ref="E34:F34"/>
    <mergeCell ref="C36:F36"/>
    <mergeCell ref="C37:F37"/>
    <mergeCell ref="A20:F20"/>
    <mergeCell ref="A22:F22"/>
    <mergeCell ref="A24:F24"/>
    <mergeCell ref="A28:F28"/>
    <mergeCell ref="A30:F30"/>
    <mergeCell ref="A1:F1"/>
    <mergeCell ref="A3:F3"/>
    <mergeCell ref="A7:F7"/>
    <mergeCell ref="E10:F10"/>
    <mergeCell ref="A9:F9"/>
    <mergeCell ref="A5:F5"/>
  </mergeCells>
  <pageMargins left="0.70866141732283472" right="0.70866141732283472" top="0.74803149606299213" bottom="0.74803149606299213" header="0.31496062992125984" footer="0.31496062992125984"/>
  <pageSetup paperSize="9" scale="85" orientation="portrait" r:id="rId1"/>
  <rowBreaks count="1" manualBreakCount="1">
    <brk id="41" max="5" man="1"/>
  </rowBreaks>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7"/>
  <dimension ref="A1:Q44"/>
  <sheetViews>
    <sheetView zoomScaleNormal="100" workbookViewId="0">
      <selection sqref="A1:G1"/>
    </sheetView>
  </sheetViews>
  <sheetFormatPr baseColWidth="10" defaultColWidth="8.75" defaultRowHeight="11"/>
  <cols>
    <col min="1" max="1" width="61" style="205" customWidth="1"/>
    <col min="2" max="7" width="11.5" style="205" customWidth="1"/>
    <col min="8" max="11" width="3.75" style="205" customWidth="1"/>
    <col min="12" max="12" width="3.75" style="1078" customWidth="1"/>
    <col min="13" max="17" width="3.75" style="205" customWidth="1"/>
    <col min="18" max="16384" width="8.75" style="1085"/>
  </cols>
  <sheetData>
    <row r="1" spans="1:7" ht="15.75" customHeight="1">
      <c r="A1" s="1170" t="s">
        <v>1375</v>
      </c>
      <c r="B1" s="1256"/>
      <c r="C1" s="1256"/>
      <c r="D1" s="1256"/>
      <c r="E1" s="1256"/>
      <c r="F1" s="1256"/>
      <c r="G1" s="1256"/>
    </row>
    <row r="2" spans="1:7" ht="11.25" customHeight="1">
      <c r="A2" s="309"/>
      <c r="B2" s="325"/>
      <c r="C2" s="325"/>
      <c r="D2" s="325"/>
      <c r="E2" s="325"/>
      <c r="F2" s="325"/>
      <c r="G2" s="325"/>
    </row>
    <row r="3" spans="1:7" ht="12.75" customHeight="1">
      <c r="A3" s="964">
        <v>2018</v>
      </c>
      <c r="B3" s="326"/>
      <c r="C3" s="326"/>
      <c r="D3" s="326"/>
      <c r="E3" s="327"/>
      <c r="F3" s="326"/>
      <c r="G3" s="326"/>
    </row>
    <row r="4" spans="1:7" ht="67.5" customHeight="1">
      <c r="A4" s="526" t="s">
        <v>714</v>
      </c>
      <c r="B4" s="646" t="s">
        <v>915</v>
      </c>
      <c r="C4" s="646" t="s">
        <v>1227</v>
      </c>
      <c r="D4" s="646" t="s">
        <v>1228</v>
      </c>
      <c r="E4" s="646" t="s">
        <v>1226</v>
      </c>
      <c r="F4" s="646" t="s">
        <v>905</v>
      </c>
      <c r="G4" s="646" t="s">
        <v>654</v>
      </c>
    </row>
    <row r="5" spans="1:7">
      <c r="A5" s="471" t="s">
        <v>1422</v>
      </c>
      <c r="B5" s="633">
        <v>43</v>
      </c>
      <c r="C5" s="633">
        <v>313</v>
      </c>
      <c r="D5" s="633">
        <v>787</v>
      </c>
      <c r="E5" s="633">
        <v>18</v>
      </c>
      <c r="F5" s="633">
        <v>23</v>
      </c>
      <c r="G5" s="633">
        <v>1185</v>
      </c>
    </row>
    <row r="6" spans="1:7">
      <c r="A6" s="471" t="s">
        <v>806</v>
      </c>
      <c r="B6" s="633"/>
      <c r="C6" s="633">
        <v>-1</v>
      </c>
      <c r="D6" s="633">
        <v>-1</v>
      </c>
      <c r="E6" s="633"/>
      <c r="F6" s="633"/>
      <c r="G6" s="633">
        <v>-3</v>
      </c>
    </row>
    <row r="7" spans="1:7">
      <c r="A7" s="471" t="s">
        <v>1381</v>
      </c>
      <c r="B7" s="633">
        <v>-9</v>
      </c>
      <c r="C7" s="633">
        <v>-22</v>
      </c>
      <c r="D7" s="633">
        <v>-19</v>
      </c>
      <c r="E7" s="633"/>
      <c r="F7" s="633"/>
      <c r="G7" s="633">
        <v>-50</v>
      </c>
    </row>
    <row r="8" spans="1:7">
      <c r="A8" s="471" t="s">
        <v>807</v>
      </c>
      <c r="B8" s="633">
        <v>1</v>
      </c>
      <c r="C8" s="633">
        <v>5</v>
      </c>
      <c r="D8" s="633">
        <v>23</v>
      </c>
      <c r="E8" s="633">
        <v>35</v>
      </c>
      <c r="F8" s="633"/>
      <c r="G8" s="633">
        <v>64</v>
      </c>
    </row>
    <row r="9" spans="1:7">
      <c r="A9" s="471" t="s">
        <v>1544</v>
      </c>
      <c r="B9" s="633">
        <v>-4</v>
      </c>
      <c r="C9" s="633">
        <v>-4</v>
      </c>
      <c r="D9" s="633">
        <v>-22</v>
      </c>
      <c r="E9" s="633"/>
      <c r="F9" s="633"/>
      <c r="G9" s="633">
        <v>-30</v>
      </c>
    </row>
    <row r="10" spans="1:7">
      <c r="A10" s="840" t="s">
        <v>1075</v>
      </c>
      <c r="B10" s="628"/>
      <c r="C10" s="628">
        <v>7</v>
      </c>
      <c r="D10" s="628">
        <v>12</v>
      </c>
      <c r="E10" s="628">
        <v>-14</v>
      </c>
      <c r="F10" s="628"/>
      <c r="G10" s="628">
        <v>5</v>
      </c>
    </row>
    <row r="11" spans="1:7">
      <c r="A11" s="719" t="s">
        <v>1423</v>
      </c>
      <c r="B11" s="633">
        <v>31</v>
      </c>
      <c r="C11" s="633">
        <v>297</v>
      </c>
      <c r="D11" s="633">
        <v>780</v>
      </c>
      <c r="E11" s="633">
        <v>40</v>
      </c>
      <c r="F11" s="633">
        <v>24</v>
      </c>
      <c r="G11" s="633">
        <v>1171</v>
      </c>
    </row>
    <row r="12" spans="1:7">
      <c r="A12" s="525"/>
      <c r="B12" s="633"/>
      <c r="C12" s="633"/>
      <c r="D12" s="633"/>
      <c r="E12" s="633"/>
      <c r="F12" s="633"/>
      <c r="G12" s="633"/>
    </row>
    <row r="13" spans="1:7">
      <c r="A13" s="759" t="s">
        <v>1425</v>
      </c>
      <c r="B13" s="633">
        <v>-2</v>
      </c>
      <c r="C13" s="633">
        <v>-172</v>
      </c>
      <c r="D13" s="633">
        <v>-642</v>
      </c>
      <c r="E13" s="633"/>
      <c r="F13" s="633">
        <v>-20</v>
      </c>
      <c r="G13" s="633">
        <v>-835</v>
      </c>
    </row>
    <row r="14" spans="1:7">
      <c r="A14" s="471" t="s">
        <v>806</v>
      </c>
      <c r="B14" s="633"/>
      <c r="C14" s="633">
        <v>1</v>
      </c>
      <c r="D14" s="633">
        <v>1</v>
      </c>
      <c r="E14" s="633"/>
      <c r="F14" s="633"/>
      <c r="G14" s="633">
        <v>1</v>
      </c>
    </row>
    <row r="15" spans="1:7">
      <c r="A15" s="1071" t="s">
        <v>1551</v>
      </c>
      <c r="B15" s="633">
        <v>1</v>
      </c>
      <c r="C15" s="633">
        <v>11</v>
      </c>
      <c r="D15" s="633">
        <v>41</v>
      </c>
      <c r="E15" s="633"/>
      <c r="F15" s="633"/>
      <c r="G15" s="633">
        <v>53</v>
      </c>
    </row>
    <row r="16" spans="1:7">
      <c r="A16" s="471" t="s">
        <v>1118</v>
      </c>
      <c r="B16" s="633"/>
      <c r="C16" s="633">
        <v>-16</v>
      </c>
      <c r="D16" s="633">
        <v>-43</v>
      </c>
      <c r="E16" s="633"/>
      <c r="F16" s="633">
        <v>-1</v>
      </c>
      <c r="G16" s="633">
        <v>-60</v>
      </c>
    </row>
    <row r="17" spans="1:7">
      <c r="A17" s="744" t="s">
        <v>687</v>
      </c>
      <c r="B17" s="633"/>
      <c r="C17" s="633"/>
      <c r="D17" s="633">
        <v>-2</v>
      </c>
      <c r="E17" s="633"/>
      <c r="F17" s="633"/>
      <c r="G17" s="633">
        <v>-2</v>
      </c>
    </row>
    <row r="18" spans="1:7">
      <c r="A18" s="840" t="s">
        <v>1075</v>
      </c>
      <c r="B18" s="628"/>
      <c r="C18" s="628">
        <v>-1</v>
      </c>
      <c r="D18" s="628">
        <v>-4</v>
      </c>
      <c r="E18" s="628"/>
      <c r="F18" s="628"/>
      <c r="G18" s="628">
        <v>-5</v>
      </c>
    </row>
    <row r="19" spans="1:7" ht="22.5" customHeight="1">
      <c r="A19" s="761" t="s">
        <v>1427</v>
      </c>
      <c r="B19" s="633">
        <v>-1</v>
      </c>
      <c r="C19" s="633">
        <v>-177</v>
      </c>
      <c r="D19" s="633">
        <v>-648</v>
      </c>
      <c r="E19" s="633"/>
      <c r="F19" s="633">
        <v>-21</v>
      </c>
      <c r="G19" s="633">
        <v>-847</v>
      </c>
    </row>
    <row r="20" spans="1:7">
      <c r="A20" s="553"/>
      <c r="B20" s="628"/>
      <c r="C20" s="628"/>
      <c r="D20" s="628"/>
      <c r="E20" s="628"/>
      <c r="F20" s="628"/>
      <c r="G20" s="628"/>
    </row>
    <row r="21" spans="1:7" ht="12">
      <c r="A21" s="533" t="s">
        <v>1428</v>
      </c>
      <c r="B21" s="629">
        <v>30</v>
      </c>
      <c r="C21" s="629">
        <v>120</v>
      </c>
      <c r="D21" s="629">
        <v>132</v>
      </c>
      <c r="E21" s="629">
        <v>39</v>
      </c>
      <c r="F21" s="629">
        <v>3</v>
      </c>
      <c r="G21" s="629">
        <v>324</v>
      </c>
    </row>
    <row r="22" spans="1:7">
      <c r="A22" s="558"/>
      <c r="B22" s="633"/>
      <c r="C22" s="633"/>
      <c r="D22" s="633"/>
      <c r="E22" s="633"/>
      <c r="F22" s="633"/>
      <c r="G22" s="633"/>
    </row>
    <row r="23" spans="1:7" ht="22.5" customHeight="1">
      <c r="A23" s="524" t="s">
        <v>877</v>
      </c>
      <c r="B23" s="633"/>
      <c r="C23" s="633">
        <v>1</v>
      </c>
      <c r="D23" s="633">
        <v>1</v>
      </c>
      <c r="E23" s="633"/>
      <c r="F23" s="633"/>
      <c r="G23" s="633">
        <v>3</v>
      </c>
    </row>
    <row r="24" spans="1:7" ht="13">
      <c r="A24" s="220"/>
      <c r="B24" s="832"/>
      <c r="C24" s="833"/>
      <c r="D24" s="833"/>
      <c r="E24" s="833"/>
      <c r="F24" s="833"/>
      <c r="G24" s="833"/>
    </row>
    <row r="25" spans="1:7" ht="13">
      <c r="A25" s="964">
        <v>2017</v>
      </c>
      <c r="B25" s="328"/>
      <c r="C25" s="328"/>
      <c r="D25" s="257"/>
      <c r="E25" s="222"/>
      <c r="F25" s="257"/>
      <c r="G25" s="257"/>
    </row>
    <row r="26" spans="1:7" ht="67.5" customHeight="1">
      <c r="A26" s="303" t="s">
        <v>714</v>
      </c>
      <c r="B26" s="276" t="s">
        <v>915</v>
      </c>
      <c r="C26" s="276" t="s">
        <v>1227</v>
      </c>
      <c r="D26" s="276" t="s">
        <v>1228</v>
      </c>
      <c r="E26" s="276" t="s">
        <v>1226</v>
      </c>
      <c r="F26" s="276" t="s">
        <v>905</v>
      </c>
      <c r="G26" s="276" t="s">
        <v>654</v>
      </c>
    </row>
    <row r="27" spans="1:7" ht="12">
      <c r="A27" s="524" t="s">
        <v>1235</v>
      </c>
      <c r="B27" s="501">
        <v>46</v>
      </c>
      <c r="C27" s="501">
        <v>349</v>
      </c>
      <c r="D27" s="501">
        <v>834</v>
      </c>
      <c r="E27" s="501">
        <v>12</v>
      </c>
      <c r="F27" s="501">
        <v>25</v>
      </c>
      <c r="G27" s="501">
        <v>1266</v>
      </c>
    </row>
    <row r="28" spans="1:7" ht="12">
      <c r="A28" s="524" t="s">
        <v>806</v>
      </c>
      <c r="B28" s="501">
        <v>-1</v>
      </c>
      <c r="C28" s="501">
        <v>-10</v>
      </c>
      <c r="D28" s="501">
        <v>-18</v>
      </c>
      <c r="E28" s="501"/>
      <c r="F28" s="501"/>
      <c r="G28" s="501">
        <v>-30</v>
      </c>
    </row>
    <row r="29" spans="1:7">
      <c r="A29" s="471" t="s">
        <v>807</v>
      </c>
      <c r="B29" s="501"/>
      <c r="C29" s="501">
        <v>2</v>
      </c>
      <c r="D29" s="501">
        <v>20</v>
      </c>
      <c r="E29" s="501">
        <v>17</v>
      </c>
      <c r="F29" s="501"/>
      <c r="G29" s="501">
        <v>39</v>
      </c>
    </row>
    <row r="30" spans="1:7" ht="12">
      <c r="A30" s="524" t="s">
        <v>1544</v>
      </c>
      <c r="B30" s="501">
        <v>-2</v>
      </c>
      <c r="C30" s="501">
        <v>-22</v>
      </c>
      <c r="D30" s="501">
        <v>-45</v>
      </c>
      <c r="E30" s="501"/>
      <c r="F30" s="501"/>
      <c r="G30" s="501">
        <v>-69</v>
      </c>
    </row>
    <row r="31" spans="1:7" ht="12">
      <c r="A31" s="799" t="s">
        <v>1075</v>
      </c>
      <c r="B31" s="479"/>
      <c r="C31" s="479">
        <v>-6</v>
      </c>
      <c r="D31" s="479">
        <v>-5</v>
      </c>
      <c r="E31" s="479">
        <v>-11</v>
      </c>
      <c r="F31" s="479">
        <v>-1</v>
      </c>
      <c r="G31" s="479">
        <v>-22</v>
      </c>
    </row>
    <row r="32" spans="1:7" ht="12">
      <c r="A32" s="720" t="s">
        <v>1236</v>
      </c>
      <c r="B32" s="501">
        <v>43</v>
      </c>
      <c r="C32" s="501">
        <v>313</v>
      </c>
      <c r="D32" s="501">
        <v>787</v>
      </c>
      <c r="E32" s="501">
        <v>18</v>
      </c>
      <c r="F32" s="501">
        <v>23</v>
      </c>
      <c r="G32" s="501">
        <v>1185</v>
      </c>
    </row>
    <row r="33" spans="1:17">
      <c r="A33" s="552"/>
      <c r="B33" s="498"/>
      <c r="C33" s="498"/>
      <c r="D33" s="498"/>
      <c r="E33" s="498"/>
      <c r="F33" s="498"/>
      <c r="G33" s="498"/>
    </row>
    <row r="34" spans="1:17" ht="12">
      <c r="A34" s="524" t="s">
        <v>1240</v>
      </c>
      <c r="B34" s="501">
        <v>-1</v>
      </c>
      <c r="C34" s="501">
        <v>-179</v>
      </c>
      <c r="D34" s="501">
        <v>-660</v>
      </c>
      <c r="E34" s="501"/>
      <c r="F34" s="501">
        <v>-21</v>
      </c>
      <c r="G34" s="501">
        <v>-861</v>
      </c>
    </row>
    <row r="35" spans="1:17" ht="12">
      <c r="A35" s="524" t="s">
        <v>806</v>
      </c>
      <c r="B35" s="501"/>
      <c r="C35" s="501">
        <v>4</v>
      </c>
      <c r="D35" s="501">
        <v>13</v>
      </c>
      <c r="E35" s="501"/>
      <c r="F35" s="501"/>
      <c r="G35" s="501">
        <v>18</v>
      </c>
    </row>
    <row r="36" spans="1:17" ht="12">
      <c r="A36" s="524" t="s">
        <v>1545</v>
      </c>
      <c r="B36" s="501"/>
      <c r="C36" s="501">
        <v>15</v>
      </c>
      <c r="D36" s="501">
        <v>44</v>
      </c>
      <c r="E36" s="501"/>
      <c r="F36" s="501"/>
      <c r="G36" s="501">
        <v>59</v>
      </c>
    </row>
    <row r="37" spans="1:17" ht="12">
      <c r="A37" s="743" t="s">
        <v>1118</v>
      </c>
      <c r="B37" s="501"/>
      <c r="C37" s="501">
        <v>-15</v>
      </c>
      <c r="D37" s="501">
        <v>-45</v>
      </c>
      <c r="E37" s="501"/>
      <c r="F37" s="501">
        <v>-1</v>
      </c>
      <c r="G37" s="501">
        <v>-61</v>
      </c>
    </row>
    <row r="38" spans="1:17" ht="12">
      <c r="A38" s="851" t="s">
        <v>687</v>
      </c>
      <c r="B38" s="501"/>
      <c r="C38" s="501">
        <v>-6</v>
      </c>
      <c r="D38" s="501">
        <v>-7</v>
      </c>
      <c r="E38" s="501"/>
      <c r="F38" s="501"/>
      <c r="G38" s="501">
        <v>-13</v>
      </c>
      <c r="H38" s="855"/>
      <c r="I38" s="855"/>
      <c r="J38" s="855"/>
      <c r="K38" s="855"/>
      <c r="M38" s="855"/>
      <c r="N38" s="855"/>
      <c r="O38" s="855"/>
      <c r="P38" s="855"/>
      <c r="Q38" s="855"/>
    </row>
    <row r="39" spans="1:17" ht="12">
      <c r="A39" s="799" t="s">
        <v>1075</v>
      </c>
      <c r="B39" s="479"/>
      <c r="C39" s="479">
        <v>9</v>
      </c>
      <c r="D39" s="479">
        <v>13</v>
      </c>
      <c r="E39" s="479"/>
      <c r="F39" s="479">
        <v>1</v>
      </c>
      <c r="G39" s="479">
        <v>22</v>
      </c>
    </row>
    <row r="40" spans="1:17" ht="24" customHeight="1">
      <c r="A40" s="721" t="s">
        <v>1241</v>
      </c>
      <c r="B40" s="501">
        <v>-2</v>
      </c>
      <c r="C40" s="501">
        <v>-172</v>
      </c>
      <c r="D40" s="501">
        <v>-642</v>
      </c>
      <c r="E40" s="501"/>
      <c r="F40" s="501">
        <v>-20</v>
      </c>
      <c r="G40" s="501">
        <v>-835</v>
      </c>
    </row>
    <row r="41" spans="1:17">
      <c r="A41" s="553"/>
      <c r="B41" s="478"/>
      <c r="C41" s="478"/>
      <c r="D41" s="478"/>
      <c r="E41" s="478"/>
      <c r="F41" s="478"/>
      <c r="G41" s="478"/>
    </row>
    <row r="42" spans="1:17" ht="12">
      <c r="A42" s="533" t="s">
        <v>1239</v>
      </c>
      <c r="B42" s="528">
        <v>41</v>
      </c>
      <c r="C42" s="528">
        <v>142</v>
      </c>
      <c r="D42" s="528">
        <v>146</v>
      </c>
      <c r="E42" s="528">
        <v>18</v>
      </c>
      <c r="F42" s="528">
        <v>3</v>
      </c>
      <c r="G42" s="528">
        <v>349</v>
      </c>
    </row>
    <row r="43" spans="1:17">
      <c r="A43" s="558"/>
      <c r="B43" s="498"/>
      <c r="C43" s="498"/>
      <c r="D43" s="498"/>
      <c r="E43" s="498"/>
      <c r="F43" s="498"/>
      <c r="G43" s="498"/>
    </row>
    <row r="44" spans="1:17" ht="22.5" customHeight="1">
      <c r="A44" s="524" t="s">
        <v>877</v>
      </c>
      <c r="B44" s="501"/>
      <c r="C44" s="501"/>
      <c r="D44" s="501"/>
      <c r="E44" s="501"/>
      <c r="F44" s="501"/>
      <c r="G44" s="501">
        <v>1</v>
      </c>
    </row>
  </sheetData>
  <mergeCells count="1">
    <mergeCell ref="A1:G1"/>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Q45"/>
  <sheetViews>
    <sheetView zoomScaleNormal="100" workbookViewId="0">
      <selection sqref="A1:I1"/>
    </sheetView>
  </sheetViews>
  <sheetFormatPr baseColWidth="10" defaultColWidth="8.75" defaultRowHeight="11"/>
  <cols>
    <col min="1" max="1" width="2.5" style="243" customWidth="1"/>
    <col min="2" max="2" width="45.75" style="225" customWidth="1"/>
    <col min="3" max="3" width="11.75" style="337" customWidth="1"/>
    <col min="4" max="9" width="11.75" style="232" customWidth="1"/>
    <col min="10" max="17" width="3.75" style="205" customWidth="1"/>
    <col min="18" max="16384" width="8.75" style="1085"/>
  </cols>
  <sheetData>
    <row r="1" spans="1:17" ht="16">
      <c r="A1" s="1257" t="s">
        <v>1376</v>
      </c>
      <c r="B1" s="1257"/>
      <c r="C1" s="1257"/>
      <c r="D1" s="1257"/>
      <c r="E1" s="1257"/>
      <c r="F1" s="1257"/>
      <c r="G1" s="1257"/>
      <c r="H1" s="1257"/>
      <c r="I1" s="1257"/>
    </row>
    <row r="2" spans="1:17" ht="11.25" customHeight="1">
      <c r="A2" s="546"/>
      <c r="B2" s="331"/>
      <c r="C2" s="884"/>
      <c r="D2" s="332"/>
      <c r="E2" s="332"/>
      <c r="F2" s="332"/>
      <c r="G2" s="332"/>
      <c r="H2" s="333"/>
      <c r="I2" s="333"/>
    </row>
    <row r="3" spans="1:17">
      <c r="A3" s="1242" t="s">
        <v>714</v>
      </c>
      <c r="B3" s="1242"/>
      <c r="C3" s="307"/>
      <c r="D3" s="339"/>
      <c r="E3" s="339"/>
      <c r="F3" s="339"/>
      <c r="G3" s="339"/>
      <c r="H3" s="653">
        <v>2018</v>
      </c>
      <c r="I3" s="308">
        <v>2017</v>
      </c>
    </row>
    <row r="4" spans="1:17">
      <c r="A4" s="1183" t="s">
        <v>1182</v>
      </c>
      <c r="B4" s="1183"/>
      <c r="C4" s="471"/>
      <c r="D4" s="560"/>
      <c r="E4" s="560"/>
      <c r="F4" s="560"/>
      <c r="G4" s="560"/>
      <c r="H4" s="633">
        <v>83</v>
      </c>
      <c r="I4" s="501">
        <v>84</v>
      </c>
    </row>
    <row r="5" spans="1:17">
      <c r="A5" s="1183" t="s">
        <v>366</v>
      </c>
      <c r="B5" s="1183"/>
      <c r="C5" s="471"/>
      <c r="D5" s="560"/>
      <c r="E5" s="560"/>
      <c r="F5" s="560"/>
      <c r="G5" s="560"/>
      <c r="H5" s="673">
        <v>1</v>
      </c>
      <c r="I5" s="501"/>
    </row>
    <row r="6" spans="1:17">
      <c r="A6" s="1183" t="s">
        <v>31</v>
      </c>
      <c r="B6" s="1183"/>
      <c r="C6" s="471"/>
      <c r="D6" s="560"/>
      <c r="E6" s="560"/>
      <c r="F6" s="560"/>
      <c r="G6" s="560"/>
      <c r="H6" s="673">
        <v>13</v>
      </c>
      <c r="I6" s="501">
        <v>13</v>
      </c>
    </row>
    <row r="7" spans="1:17">
      <c r="A7" s="1183" t="s">
        <v>326</v>
      </c>
      <c r="B7" s="1183"/>
      <c r="C7" s="471"/>
      <c r="D7" s="560"/>
      <c r="E7" s="560"/>
      <c r="F7" s="560"/>
      <c r="G7" s="560"/>
      <c r="H7" s="673">
        <v>-17</v>
      </c>
      <c r="I7" s="501">
        <v>-12</v>
      </c>
    </row>
    <row r="8" spans="1:17">
      <c r="A8" s="1183" t="s">
        <v>379</v>
      </c>
      <c r="B8" s="1183"/>
      <c r="C8" s="471"/>
      <c r="D8" s="560"/>
      <c r="E8" s="560"/>
      <c r="F8" s="560"/>
      <c r="G8" s="560"/>
      <c r="H8" s="673">
        <v>-1</v>
      </c>
      <c r="I8" s="501">
        <v>-1</v>
      </c>
    </row>
    <row r="9" spans="1:17">
      <c r="A9" s="1177" t="s">
        <v>1503</v>
      </c>
      <c r="B9" s="1177"/>
      <c r="C9" s="1084"/>
      <c r="D9" s="1098"/>
      <c r="E9" s="1098"/>
      <c r="F9" s="1098"/>
      <c r="G9" s="1098"/>
      <c r="H9" s="966">
        <v>-13</v>
      </c>
      <c r="I9" s="479"/>
      <c r="J9" s="1056"/>
      <c r="K9" s="1056"/>
      <c r="L9" s="1056"/>
      <c r="M9" s="1056"/>
      <c r="N9" s="1056"/>
      <c r="O9" s="1056"/>
      <c r="P9" s="1056"/>
      <c r="Q9" s="1056"/>
    </row>
    <row r="10" spans="1:17">
      <c r="A10" s="1189" t="s">
        <v>1183</v>
      </c>
      <c r="B10" s="1189"/>
      <c r="C10" s="565"/>
      <c r="D10" s="566"/>
      <c r="E10" s="566"/>
      <c r="F10" s="566"/>
      <c r="G10" s="566"/>
      <c r="H10" s="674">
        <v>66</v>
      </c>
      <c r="I10" s="528">
        <v>83</v>
      </c>
    </row>
    <row r="11" spans="1:17">
      <c r="A11" s="292"/>
      <c r="B11" s="292"/>
      <c r="C11" s="298"/>
      <c r="D11" s="294"/>
      <c r="E11" s="294"/>
      <c r="F11" s="294"/>
      <c r="G11" s="294"/>
      <c r="H11" s="294"/>
      <c r="I11" s="294"/>
    </row>
    <row r="12" spans="1:17" ht="22.5" customHeight="1">
      <c r="A12" s="1205" t="s">
        <v>1666</v>
      </c>
      <c r="B12" s="1205"/>
      <c r="C12" s="1205"/>
      <c r="D12" s="1205"/>
      <c r="E12" s="1205"/>
      <c r="F12" s="1205"/>
      <c r="G12" s="1205"/>
      <c r="H12" s="1205"/>
      <c r="I12" s="1205"/>
    </row>
    <row r="13" spans="1:17">
      <c r="A13" s="330"/>
      <c r="B13" s="292"/>
      <c r="C13" s="298"/>
      <c r="D13" s="294"/>
      <c r="E13" s="294"/>
      <c r="F13" s="294"/>
      <c r="G13" s="294"/>
      <c r="H13" s="294"/>
      <c r="I13" s="294"/>
    </row>
    <row r="14" spans="1:17">
      <c r="A14" s="1207" t="s">
        <v>895</v>
      </c>
      <c r="B14" s="1207"/>
      <c r="C14" s="1207"/>
      <c r="D14" s="1207"/>
      <c r="E14" s="1207"/>
      <c r="F14" s="1207"/>
      <c r="G14" s="1207"/>
      <c r="H14" s="1207"/>
      <c r="I14" s="1207"/>
    </row>
    <row r="15" spans="1:17">
      <c r="A15" s="546"/>
      <c r="B15" s="292"/>
      <c r="C15" s="298"/>
      <c r="D15" s="294"/>
      <c r="E15" s="294"/>
      <c r="F15" s="294"/>
      <c r="G15" s="294"/>
      <c r="H15" s="294"/>
      <c r="I15" s="294"/>
    </row>
    <row r="16" spans="1:17">
      <c r="A16" s="1258">
        <v>2018</v>
      </c>
      <c r="B16" s="1258"/>
      <c r="C16" s="334"/>
      <c r="D16" s="295"/>
      <c r="E16" s="295"/>
      <c r="F16" s="295"/>
      <c r="G16" s="295"/>
      <c r="H16" s="295"/>
      <c r="I16" s="294"/>
      <c r="N16" s="239"/>
    </row>
    <row r="17" spans="1:17" ht="45" customHeight="1">
      <c r="A17" s="1242" t="s">
        <v>714</v>
      </c>
      <c r="B17" s="1242"/>
      <c r="C17" s="340"/>
      <c r="D17" s="651" t="s">
        <v>179</v>
      </c>
      <c r="E17" s="670" t="s">
        <v>547</v>
      </c>
      <c r="F17" s="670" t="s">
        <v>322</v>
      </c>
      <c r="G17" s="651" t="s">
        <v>1587</v>
      </c>
      <c r="H17" s="670" t="s">
        <v>965</v>
      </c>
      <c r="I17" s="670" t="s">
        <v>906</v>
      </c>
    </row>
    <row r="18" spans="1:17" ht="11.25" customHeight="1">
      <c r="A18" s="1163" t="s">
        <v>907</v>
      </c>
      <c r="B18" s="1163"/>
      <c r="C18" s="561"/>
      <c r="D18" s="671"/>
      <c r="E18" s="671"/>
      <c r="F18" s="671"/>
      <c r="G18" s="671"/>
      <c r="H18" s="671"/>
      <c r="I18" s="671"/>
    </row>
    <row r="19" spans="1:17" ht="11.25" customHeight="1">
      <c r="A19" s="1140" t="s">
        <v>670</v>
      </c>
      <c r="B19" s="1140"/>
      <c r="C19" s="471" t="s">
        <v>150</v>
      </c>
      <c r="D19" s="620" t="s">
        <v>832</v>
      </c>
      <c r="E19" s="633">
        <v>26</v>
      </c>
      <c r="F19" s="633">
        <v>19</v>
      </c>
      <c r="G19" s="633">
        <v>8</v>
      </c>
      <c r="H19" s="633">
        <v>17</v>
      </c>
      <c r="I19" s="633"/>
    </row>
    <row r="20" spans="1:17" ht="11.25" customHeight="1">
      <c r="A20" s="1140" t="s">
        <v>297</v>
      </c>
      <c r="B20" s="1140"/>
      <c r="C20" s="552" t="s">
        <v>239</v>
      </c>
      <c r="D20" s="620" t="s">
        <v>832</v>
      </c>
      <c r="E20" s="633">
        <v>111</v>
      </c>
      <c r="F20" s="633">
        <v>91</v>
      </c>
      <c r="G20" s="633">
        <v>20</v>
      </c>
      <c r="H20" s="633">
        <v>164</v>
      </c>
      <c r="I20" s="633">
        <v>29</v>
      </c>
    </row>
    <row r="21" spans="1:17" ht="11.25" customHeight="1">
      <c r="A21" s="1130" t="s">
        <v>1588</v>
      </c>
      <c r="B21" s="1130"/>
      <c r="C21" s="1079" t="s">
        <v>150</v>
      </c>
      <c r="D21" s="620" t="s">
        <v>1140</v>
      </c>
      <c r="E21" s="633">
        <v>2</v>
      </c>
      <c r="F21" s="633">
        <v>2</v>
      </c>
      <c r="G21" s="633">
        <v>1</v>
      </c>
      <c r="H21" s="633"/>
      <c r="I21" s="633">
        <v>-1</v>
      </c>
      <c r="J21" s="1080"/>
      <c r="K21" s="1080"/>
      <c r="L21" s="1080"/>
      <c r="M21" s="1080"/>
      <c r="N21" s="1080"/>
      <c r="O21" s="1080"/>
      <c r="P21" s="1080"/>
      <c r="Q21" s="1080"/>
    </row>
    <row r="22" spans="1:17" ht="11.25" customHeight="1">
      <c r="A22" s="1140" t="s">
        <v>1141</v>
      </c>
      <c r="B22" s="1140"/>
      <c r="C22" s="771" t="s">
        <v>150</v>
      </c>
      <c r="D22" s="620" t="s">
        <v>1140</v>
      </c>
      <c r="E22" s="633">
        <v>70</v>
      </c>
      <c r="F22" s="633">
        <v>19</v>
      </c>
      <c r="G22" s="633">
        <v>51</v>
      </c>
      <c r="H22" s="633">
        <v>49</v>
      </c>
      <c r="I22" s="633">
        <v>-3</v>
      </c>
    </row>
    <row r="23" spans="1:17" ht="11.25" customHeight="1">
      <c r="A23" s="1140" t="s">
        <v>57</v>
      </c>
      <c r="B23" s="1140"/>
      <c r="C23" s="471" t="s">
        <v>147</v>
      </c>
      <c r="D23" s="620" t="s">
        <v>832</v>
      </c>
      <c r="E23" s="633">
        <v>1</v>
      </c>
      <c r="F23" s="633">
        <v>1</v>
      </c>
      <c r="G23" s="633">
        <v>1</v>
      </c>
      <c r="H23" s="633">
        <v>1</v>
      </c>
      <c r="I23" s="633"/>
    </row>
    <row r="24" spans="1:17" ht="11.25" customHeight="1">
      <c r="A24" s="1124" t="s">
        <v>908</v>
      </c>
      <c r="B24" s="1124"/>
      <c r="C24" s="525"/>
      <c r="D24" s="672"/>
      <c r="E24" s="642"/>
      <c r="F24" s="642"/>
      <c r="G24" s="642"/>
      <c r="H24" s="642"/>
      <c r="I24" s="642"/>
    </row>
    <row r="25" spans="1:17" ht="11.25" customHeight="1">
      <c r="A25" s="1140" t="s">
        <v>400</v>
      </c>
      <c r="B25" s="1140"/>
      <c r="C25" s="471" t="s">
        <v>401</v>
      </c>
      <c r="D25" s="620" t="s">
        <v>831</v>
      </c>
      <c r="E25" s="633"/>
      <c r="F25" s="633">
        <v>-2</v>
      </c>
      <c r="G25" s="633">
        <v>2</v>
      </c>
      <c r="H25" s="633"/>
      <c r="I25" s="633"/>
    </row>
    <row r="26" spans="1:17" ht="11.25" customHeight="1">
      <c r="A26" s="1140" t="s">
        <v>148</v>
      </c>
      <c r="B26" s="1140"/>
      <c r="C26" s="471" t="s">
        <v>149</v>
      </c>
      <c r="D26" s="620" t="s">
        <v>831</v>
      </c>
      <c r="E26" s="633">
        <v>1</v>
      </c>
      <c r="F26" s="633">
        <v>1</v>
      </c>
      <c r="G26" s="633"/>
      <c r="H26" s="633">
        <v>1</v>
      </c>
      <c r="I26" s="633"/>
    </row>
    <row r="27" spans="1:17">
      <c r="A27" s="546"/>
      <c r="B27" s="220"/>
      <c r="C27" s="220"/>
      <c r="D27" s="294"/>
      <c r="E27" s="294"/>
      <c r="F27" s="294"/>
      <c r="G27" s="294"/>
      <c r="H27" s="294"/>
      <c r="I27" s="295"/>
    </row>
    <row r="28" spans="1:17" ht="47.25" customHeight="1">
      <c r="A28" s="1217" t="s">
        <v>1667</v>
      </c>
      <c r="B28" s="1217"/>
      <c r="C28" s="1217"/>
      <c r="D28" s="1217"/>
      <c r="E28" s="1217"/>
      <c r="F28" s="1217"/>
      <c r="G28" s="1217"/>
      <c r="H28" s="1217"/>
      <c r="I28" s="1217"/>
      <c r="J28" s="807"/>
      <c r="K28" s="807"/>
      <c r="L28" s="807"/>
      <c r="M28" s="807"/>
      <c r="N28" s="807"/>
      <c r="O28" s="807"/>
      <c r="P28" s="807"/>
      <c r="Q28" s="807"/>
    </row>
    <row r="29" spans="1:17" ht="13">
      <c r="A29" s="1259"/>
      <c r="B29" s="1259"/>
      <c r="C29" s="1259"/>
      <c r="D29" s="1259"/>
      <c r="E29" s="1259"/>
      <c r="F29" s="1259"/>
      <c r="G29" s="1259"/>
      <c r="H29" s="1259"/>
      <c r="I29" s="1259"/>
      <c r="J29" s="807"/>
      <c r="K29" s="807"/>
      <c r="L29" s="807"/>
      <c r="M29" s="807"/>
      <c r="N29" s="807"/>
      <c r="O29" s="807"/>
      <c r="P29" s="807"/>
      <c r="Q29" s="807"/>
    </row>
    <row r="30" spans="1:17">
      <c r="A30" s="1258">
        <v>2017</v>
      </c>
      <c r="B30" s="1258"/>
      <c r="C30" s="322"/>
      <c r="D30" s="336"/>
      <c r="E30" s="336"/>
      <c r="F30" s="336"/>
      <c r="G30" s="336"/>
      <c r="H30" s="336"/>
      <c r="I30" s="336"/>
    </row>
    <row r="31" spans="1:17" ht="45" customHeight="1">
      <c r="A31" s="1242" t="s">
        <v>714</v>
      </c>
      <c r="B31" s="1242"/>
      <c r="C31" s="340"/>
      <c r="D31" s="304" t="s">
        <v>179</v>
      </c>
      <c r="E31" s="304" t="s">
        <v>547</v>
      </c>
      <c r="F31" s="304" t="s">
        <v>322</v>
      </c>
      <c r="G31" s="304" t="s">
        <v>1587</v>
      </c>
      <c r="H31" s="304" t="s">
        <v>965</v>
      </c>
      <c r="I31" s="304" t="s">
        <v>906</v>
      </c>
    </row>
    <row r="32" spans="1:17" ht="11.25" customHeight="1">
      <c r="A32" s="1163" t="s">
        <v>907</v>
      </c>
      <c r="B32" s="1163"/>
      <c r="C32" s="561"/>
      <c r="D32" s="563"/>
      <c r="E32" s="563"/>
      <c r="F32" s="563"/>
      <c r="G32" s="563"/>
      <c r="H32" s="563"/>
      <c r="I32" s="563"/>
    </row>
    <row r="33" spans="1:17">
      <c r="A33" s="1140" t="s">
        <v>670</v>
      </c>
      <c r="B33" s="1140"/>
      <c r="C33" s="471" t="s">
        <v>150</v>
      </c>
      <c r="D33" s="523" t="s">
        <v>832</v>
      </c>
      <c r="E33" s="501">
        <v>25</v>
      </c>
      <c r="F33" s="501">
        <v>19</v>
      </c>
      <c r="G33" s="501">
        <v>7</v>
      </c>
      <c r="H33" s="501">
        <v>13</v>
      </c>
      <c r="I33" s="501"/>
    </row>
    <row r="34" spans="1:17">
      <c r="A34" s="1140" t="s">
        <v>297</v>
      </c>
      <c r="B34" s="1140"/>
      <c r="C34" s="471" t="s">
        <v>239</v>
      </c>
      <c r="D34" s="523" t="s">
        <v>832</v>
      </c>
      <c r="E34" s="501">
        <v>192</v>
      </c>
      <c r="F34" s="501">
        <v>122</v>
      </c>
      <c r="G34" s="501">
        <v>70</v>
      </c>
      <c r="H34" s="501">
        <v>176</v>
      </c>
      <c r="I34" s="501">
        <v>34</v>
      </c>
    </row>
    <row r="35" spans="1:17">
      <c r="A35" s="1140" t="s">
        <v>1141</v>
      </c>
      <c r="B35" s="1140"/>
      <c r="C35" s="810" t="s">
        <v>150</v>
      </c>
      <c r="D35" s="523" t="s">
        <v>1140</v>
      </c>
      <c r="E35" s="501">
        <v>62</v>
      </c>
      <c r="F35" s="501">
        <v>22</v>
      </c>
      <c r="G35" s="501">
        <v>40</v>
      </c>
      <c r="H35" s="501">
        <v>26</v>
      </c>
      <c r="I35" s="501">
        <v>-9</v>
      </c>
      <c r="J35" s="807"/>
      <c r="K35" s="807"/>
      <c r="L35" s="807"/>
      <c r="M35" s="807"/>
      <c r="N35" s="807"/>
      <c r="O35" s="807"/>
      <c r="P35" s="807"/>
      <c r="Q35" s="807"/>
    </row>
    <row r="36" spans="1:17">
      <c r="A36" s="1140" t="s">
        <v>57</v>
      </c>
      <c r="B36" s="1140"/>
      <c r="C36" s="471" t="s">
        <v>147</v>
      </c>
      <c r="D36" s="523" t="s">
        <v>832</v>
      </c>
      <c r="E36" s="501">
        <v>1</v>
      </c>
      <c r="F36" s="501">
        <v>1</v>
      </c>
      <c r="G36" s="501">
        <v>1</v>
      </c>
      <c r="H36" s="501">
        <v>1</v>
      </c>
      <c r="I36" s="501"/>
    </row>
    <row r="37" spans="1:17">
      <c r="A37" s="1163" t="s">
        <v>908</v>
      </c>
      <c r="B37" s="1163"/>
      <c r="C37" s="525"/>
      <c r="D37" s="498"/>
      <c r="E37" s="498"/>
      <c r="F37" s="498"/>
      <c r="G37" s="498"/>
      <c r="H37" s="498"/>
      <c r="I37" s="498"/>
    </row>
    <row r="38" spans="1:17">
      <c r="A38" s="1140" t="s">
        <v>400</v>
      </c>
      <c r="B38" s="1140"/>
      <c r="C38" s="471" t="s">
        <v>401</v>
      </c>
      <c r="D38" s="523" t="s">
        <v>831</v>
      </c>
      <c r="E38" s="501"/>
      <c r="F38" s="501">
        <v>-2</v>
      </c>
      <c r="G38" s="501">
        <v>2</v>
      </c>
      <c r="H38" s="501"/>
      <c r="I38" s="501"/>
    </row>
    <row r="39" spans="1:17">
      <c r="A39" s="1140" t="s">
        <v>148</v>
      </c>
      <c r="B39" s="1140"/>
      <c r="C39" s="471" t="s">
        <v>149</v>
      </c>
      <c r="D39" s="523" t="s">
        <v>831</v>
      </c>
      <c r="E39" s="501">
        <v>1</v>
      </c>
      <c r="F39" s="501">
        <v>1</v>
      </c>
      <c r="G39" s="501"/>
      <c r="H39" s="501">
        <v>1</v>
      </c>
      <c r="I39" s="501"/>
    </row>
    <row r="40" spans="1:17">
      <c r="A40" s="546"/>
      <c r="B40" s="341"/>
      <c r="C40" s="341"/>
      <c r="D40" s="412"/>
      <c r="E40" s="342"/>
      <c r="F40" s="342"/>
      <c r="G40" s="342"/>
      <c r="H40" s="342"/>
      <c r="I40" s="342"/>
    </row>
    <row r="41" spans="1:17">
      <c r="A41" s="248"/>
      <c r="B41" s="410"/>
      <c r="C41" s="411"/>
      <c r="D41" s="366"/>
      <c r="E41" s="296"/>
      <c r="F41" s="296"/>
      <c r="G41" s="296"/>
      <c r="H41" s="296"/>
      <c r="I41" s="296"/>
    </row>
    <row r="42" spans="1:17">
      <c r="B42" s="291"/>
      <c r="C42" s="291"/>
      <c r="D42" s="335"/>
      <c r="E42" s="297"/>
      <c r="F42" s="297"/>
      <c r="H42" s="297"/>
      <c r="I42" s="297"/>
    </row>
    <row r="45" spans="1:17">
      <c r="B45" s="291"/>
      <c r="C45" s="225"/>
      <c r="D45" s="231"/>
      <c r="E45" s="231"/>
      <c r="F45" s="231"/>
      <c r="G45" s="231"/>
      <c r="H45" s="231"/>
      <c r="I45" s="231"/>
    </row>
  </sheetData>
  <mergeCells count="34">
    <mergeCell ref="A8:B8"/>
    <mergeCell ref="A10:B10"/>
    <mergeCell ref="A33:B33"/>
    <mergeCell ref="A34:B34"/>
    <mergeCell ref="A25:B25"/>
    <mergeCell ref="A26:B26"/>
    <mergeCell ref="A9:B9"/>
    <mergeCell ref="A21:B21"/>
    <mergeCell ref="A3:B3"/>
    <mergeCell ref="A4:B4"/>
    <mergeCell ref="A5:B5"/>
    <mergeCell ref="A6:B6"/>
    <mergeCell ref="A7:B7"/>
    <mergeCell ref="A37:B37"/>
    <mergeCell ref="A32:B32"/>
    <mergeCell ref="A31:B31"/>
    <mergeCell ref="A35:B35"/>
    <mergeCell ref="A36:B36"/>
    <mergeCell ref="A38:B38"/>
    <mergeCell ref="A39:B39"/>
    <mergeCell ref="A1:I1"/>
    <mergeCell ref="A12:I12"/>
    <mergeCell ref="A14:I14"/>
    <mergeCell ref="A16:B16"/>
    <mergeCell ref="A30:B30"/>
    <mergeCell ref="A17:B17"/>
    <mergeCell ref="A18:B18"/>
    <mergeCell ref="A24:B24"/>
    <mergeCell ref="A28:I28"/>
    <mergeCell ref="A29:I29"/>
    <mergeCell ref="A19:B19"/>
    <mergeCell ref="A20:B20"/>
    <mergeCell ref="A22:B22"/>
    <mergeCell ref="A23:B23"/>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Q100"/>
  <sheetViews>
    <sheetView zoomScaleNormal="100" workbookViewId="0">
      <selection sqref="A1:G1"/>
    </sheetView>
  </sheetViews>
  <sheetFormatPr baseColWidth="10" defaultColWidth="8.75" defaultRowHeight="11"/>
  <cols>
    <col min="1" max="1" width="2.5" style="225" customWidth="1"/>
    <col min="2" max="2" width="60.75" style="225" customWidth="1"/>
    <col min="3" max="7" width="13.25" style="232" customWidth="1"/>
    <col min="8" max="11" width="3.75" style="205" customWidth="1"/>
    <col min="12" max="13" width="3.75" style="906" customWidth="1"/>
    <col min="14" max="16" width="3.75" style="205" customWidth="1"/>
    <col min="17" max="17" width="3.5" style="205" customWidth="1"/>
    <col min="18" max="16384" width="8.75" style="1085"/>
  </cols>
  <sheetData>
    <row r="1" spans="1:17" ht="16">
      <c r="A1" s="1170" t="s">
        <v>1377</v>
      </c>
      <c r="B1" s="1268"/>
      <c r="C1" s="1268"/>
      <c r="D1" s="1268"/>
      <c r="E1" s="1268"/>
      <c r="F1" s="1268"/>
      <c r="G1" s="1268"/>
    </row>
    <row r="2" spans="1:17">
      <c r="A2" s="219"/>
      <c r="B2" s="220"/>
      <c r="C2" s="317"/>
      <c r="D2" s="317"/>
      <c r="E2" s="317"/>
      <c r="F2" s="317"/>
      <c r="G2" s="317"/>
    </row>
    <row r="3" spans="1:17" ht="11.25" customHeight="1">
      <c r="A3" s="1266">
        <v>2018</v>
      </c>
      <c r="B3" s="1267"/>
      <c r="C3" s="222"/>
      <c r="D3" s="222"/>
      <c r="E3" s="222"/>
      <c r="F3" s="222"/>
      <c r="G3" s="222"/>
    </row>
    <row r="4" spans="1:17" ht="90" customHeight="1">
      <c r="A4" s="1242" t="s">
        <v>714</v>
      </c>
      <c r="B4" s="1270"/>
      <c r="C4" s="767" t="s">
        <v>1281</v>
      </c>
      <c r="D4" s="767" t="s">
        <v>1282</v>
      </c>
      <c r="E4" s="767" t="s">
        <v>1283</v>
      </c>
      <c r="F4" s="668" t="s">
        <v>916</v>
      </c>
      <c r="G4" s="668" t="s">
        <v>917</v>
      </c>
    </row>
    <row r="5" spans="1:17" ht="11.25" customHeight="1">
      <c r="A5" s="1163" t="s">
        <v>809</v>
      </c>
      <c r="B5" s="1163"/>
      <c r="C5" s="1104"/>
      <c r="D5" s="1104"/>
      <c r="E5" s="1104"/>
      <c r="F5" s="1104"/>
      <c r="G5" s="1104"/>
    </row>
    <row r="6" spans="1:17">
      <c r="A6" s="1140" t="s">
        <v>345</v>
      </c>
      <c r="B6" s="1140"/>
      <c r="C6" s="633"/>
      <c r="D6" s="633">
        <v>3</v>
      </c>
      <c r="E6" s="633"/>
      <c r="F6" s="633">
        <v>3</v>
      </c>
      <c r="G6" s="633">
        <v>3</v>
      </c>
    </row>
    <row r="7" spans="1:17" s="1101" customFormat="1">
      <c r="A7" s="1140" t="s">
        <v>347</v>
      </c>
      <c r="B7" s="1140"/>
      <c r="C7" s="633">
        <v>49</v>
      </c>
      <c r="D7" s="633"/>
      <c r="E7" s="633"/>
      <c r="F7" s="633">
        <v>49</v>
      </c>
      <c r="G7" s="633">
        <v>49</v>
      </c>
    </row>
    <row r="8" spans="1:17" s="1103" customFormat="1">
      <c r="A8" s="1140" t="s">
        <v>51</v>
      </c>
      <c r="B8" s="1140"/>
      <c r="C8" s="633"/>
      <c r="D8" s="633">
        <v>3</v>
      </c>
      <c r="E8" s="633"/>
      <c r="F8" s="633">
        <v>3</v>
      </c>
      <c r="G8" s="633">
        <v>3</v>
      </c>
    </row>
    <row r="9" spans="1:17">
      <c r="A9" s="1130" t="s">
        <v>162</v>
      </c>
      <c r="B9" s="1130"/>
      <c r="C9" s="633"/>
      <c r="D9" s="633">
        <v>16</v>
      </c>
      <c r="E9" s="633"/>
      <c r="F9" s="633">
        <v>16</v>
      </c>
      <c r="G9" s="633">
        <v>16</v>
      </c>
      <c r="H9" s="890"/>
      <c r="I9" s="890"/>
      <c r="J9" s="890"/>
      <c r="K9" s="890"/>
      <c r="N9" s="890"/>
      <c r="O9" s="890"/>
      <c r="P9" s="890"/>
      <c r="Q9" s="890"/>
    </row>
    <row r="10" spans="1:17">
      <c r="A10" s="1140" t="s">
        <v>537</v>
      </c>
      <c r="B10" s="1140"/>
      <c r="C10" s="633">
        <v>20</v>
      </c>
      <c r="D10" s="633"/>
      <c r="E10" s="633"/>
      <c r="F10" s="633">
        <v>20</v>
      </c>
      <c r="G10" s="633">
        <v>20</v>
      </c>
    </row>
    <row r="11" spans="1:17">
      <c r="A11" s="1163" t="s">
        <v>810</v>
      </c>
      <c r="B11" s="1163"/>
      <c r="C11" s="1104"/>
      <c r="D11" s="1104"/>
      <c r="E11" s="633"/>
      <c r="F11" s="1104"/>
      <c r="G11" s="1104"/>
    </row>
    <row r="12" spans="1:17">
      <c r="A12" s="1140" t="s">
        <v>347</v>
      </c>
      <c r="B12" s="1140"/>
      <c r="C12" s="633">
        <v>1219</v>
      </c>
      <c r="D12" s="633"/>
      <c r="E12" s="633"/>
      <c r="F12" s="633">
        <v>1219</v>
      </c>
      <c r="G12" s="633">
        <v>1219</v>
      </c>
    </row>
    <row r="13" spans="1:17">
      <c r="A13" s="1130" t="s">
        <v>1280</v>
      </c>
      <c r="B13" s="1130"/>
      <c r="C13" s="633"/>
      <c r="D13" s="633">
        <v>3</v>
      </c>
      <c r="E13" s="633"/>
      <c r="F13" s="633">
        <v>3</v>
      </c>
      <c r="G13" s="633">
        <v>3</v>
      </c>
      <c r="H13" s="890"/>
      <c r="I13" s="890"/>
      <c r="J13" s="890"/>
      <c r="K13" s="890"/>
      <c r="N13" s="890"/>
      <c r="O13" s="890"/>
      <c r="P13" s="890"/>
      <c r="Q13" s="890"/>
    </row>
    <row r="14" spans="1:17">
      <c r="A14" s="1140" t="s">
        <v>51</v>
      </c>
      <c r="B14" s="1140"/>
      <c r="C14" s="633"/>
      <c r="D14" s="633">
        <v>5</v>
      </c>
      <c r="E14" s="633">
        <v>3</v>
      </c>
      <c r="F14" s="633">
        <v>8</v>
      </c>
      <c r="G14" s="633">
        <v>8</v>
      </c>
    </row>
    <row r="15" spans="1:17">
      <c r="A15" s="1130" t="s">
        <v>1408</v>
      </c>
      <c r="B15" s="1130"/>
      <c r="C15" s="633">
        <v>3</v>
      </c>
      <c r="D15" s="633"/>
      <c r="E15" s="633"/>
      <c r="F15" s="633">
        <v>3</v>
      </c>
      <c r="G15" s="633">
        <v>3</v>
      </c>
    </row>
    <row r="16" spans="1:17">
      <c r="A16" s="1153" t="s">
        <v>541</v>
      </c>
      <c r="B16" s="1153"/>
      <c r="C16" s="628">
        <v>466</v>
      </c>
      <c r="D16" s="628">
        <v>21</v>
      </c>
      <c r="E16" s="628"/>
      <c r="F16" s="628">
        <v>487</v>
      </c>
      <c r="G16" s="628">
        <v>487</v>
      </c>
    </row>
    <row r="17" spans="1:7" ht="11.25" customHeight="1">
      <c r="A17" s="1189" t="s">
        <v>1378</v>
      </c>
      <c r="B17" s="1189"/>
      <c r="C17" s="629">
        <v>1758</v>
      </c>
      <c r="D17" s="629">
        <v>52</v>
      </c>
      <c r="E17" s="629">
        <v>3</v>
      </c>
      <c r="F17" s="629">
        <v>1813</v>
      </c>
      <c r="G17" s="629">
        <v>1813</v>
      </c>
    </row>
    <row r="18" spans="1:7">
      <c r="A18" s="525"/>
      <c r="B18" s="525"/>
      <c r="C18" s="633"/>
      <c r="D18" s="633"/>
      <c r="E18" s="633"/>
      <c r="F18" s="633"/>
      <c r="G18" s="633"/>
    </row>
    <row r="19" spans="1:7">
      <c r="A19" s="1163" t="s">
        <v>107</v>
      </c>
      <c r="B19" s="1163"/>
      <c r="C19" s="1104"/>
      <c r="D19" s="1104"/>
      <c r="E19" s="1104"/>
      <c r="F19" s="1104"/>
      <c r="G19" s="1104"/>
    </row>
    <row r="20" spans="1:7">
      <c r="A20" s="1140" t="s">
        <v>658</v>
      </c>
      <c r="B20" s="1140"/>
      <c r="C20" s="633">
        <v>748</v>
      </c>
      <c r="D20" s="633"/>
      <c r="E20" s="633"/>
      <c r="F20" s="633">
        <v>748</v>
      </c>
      <c r="G20" s="633">
        <v>754</v>
      </c>
    </row>
    <row r="21" spans="1:7" s="1103" customFormat="1">
      <c r="A21" s="1140" t="s">
        <v>51</v>
      </c>
      <c r="B21" s="1140"/>
      <c r="C21" s="633"/>
      <c r="D21" s="633">
        <v>16</v>
      </c>
      <c r="E21" s="633"/>
      <c r="F21" s="633">
        <v>16</v>
      </c>
      <c r="G21" s="633">
        <v>16</v>
      </c>
    </row>
    <row r="22" spans="1:7">
      <c r="A22" s="1163" t="s">
        <v>108</v>
      </c>
      <c r="B22" s="1163"/>
      <c r="C22" s="1104"/>
      <c r="D22" s="1104"/>
      <c r="E22" s="1104"/>
      <c r="F22" s="1104"/>
      <c r="G22" s="1104"/>
    </row>
    <row r="23" spans="1:7">
      <c r="A23" s="1140" t="s">
        <v>658</v>
      </c>
      <c r="B23" s="1140"/>
      <c r="C23" s="633">
        <v>74</v>
      </c>
      <c r="D23" s="633"/>
      <c r="E23" s="633"/>
      <c r="F23" s="633">
        <v>74</v>
      </c>
      <c r="G23" s="633">
        <v>74</v>
      </c>
    </row>
    <row r="24" spans="1:7">
      <c r="A24" s="1140" t="s">
        <v>353</v>
      </c>
      <c r="B24" s="1140"/>
      <c r="C24" s="633">
        <v>596</v>
      </c>
      <c r="D24" s="633"/>
      <c r="E24" s="633"/>
      <c r="F24" s="633">
        <v>596</v>
      </c>
      <c r="G24" s="633">
        <v>596</v>
      </c>
    </row>
    <row r="25" spans="1:7">
      <c r="A25" s="1140" t="s">
        <v>51</v>
      </c>
      <c r="B25" s="1140"/>
      <c r="C25" s="633"/>
      <c r="D25" s="633">
        <v>27</v>
      </c>
      <c r="E25" s="633">
        <v>36</v>
      </c>
      <c r="F25" s="633">
        <v>63</v>
      </c>
      <c r="G25" s="633">
        <v>63</v>
      </c>
    </row>
    <row r="26" spans="1:7">
      <c r="A26" s="1153" t="s">
        <v>1409</v>
      </c>
      <c r="B26" s="1153"/>
      <c r="C26" s="628">
        <v>9</v>
      </c>
      <c r="D26" s="628"/>
      <c r="E26" s="628"/>
      <c r="F26" s="628">
        <v>9</v>
      </c>
      <c r="G26" s="628">
        <v>9</v>
      </c>
    </row>
    <row r="27" spans="1:7" ht="11.25" customHeight="1">
      <c r="A27" s="1189" t="s">
        <v>1378</v>
      </c>
      <c r="B27" s="1269"/>
      <c r="C27" s="629">
        <v>1428</v>
      </c>
      <c r="D27" s="629">
        <v>43</v>
      </c>
      <c r="E27" s="629">
        <v>36</v>
      </c>
      <c r="F27" s="629">
        <v>1507</v>
      </c>
      <c r="G27" s="629">
        <v>1513</v>
      </c>
    </row>
    <row r="28" spans="1:7" ht="11.25" customHeight="1">
      <c r="A28" s="722"/>
      <c r="B28" s="314"/>
      <c r="C28" s="221"/>
      <c r="D28" s="221"/>
      <c r="E28" s="221"/>
      <c r="F28" s="221"/>
      <c r="G28" s="221"/>
    </row>
    <row r="29" spans="1:7">
      <c r="A29" s="1266">
        <v>2017</v>
      </c>
      <c r="B29" s="1267"/>
      <c r="C29" s="222"/>
      <c r="D29" s="222"/>
      <c r="E29" s="222"/>
      <c r="F29" s="222"/>
      <c r="G29" s="222"/>
    </row>
    <row r="30" spans="1:7" ht="90" customHeight="1">
      <c r="A30" s="1271" t="s">
        <v>714</v>
      </c>
      <c r="B30" s="1272"/>
      <c r="C30" s="768" t="s">
        <v>1281</v>
      </c>
      <c r="D30" s="768" t="s">
        <v>1282</v>
      </c>
      <c r="E30" s="768" t="s">
        <v>1283</v>
      </c>
      <c r="F30" s="276" t="s">
        <v>916</v>
      </c>
      <c r="G30" s="276" t="s">
        <v>917</v>
      </c>
    </row>
    <row r="31" spans="1:7">
      <c r="A31" s="1274" t="s">
        <v>809</v>
      </c>
      <c r="B31" s="1274"/>
      <c r="C31" s="805"/>
      <c r="D31" s="805"/>
      <c r="E31" s="805"/>
      <c r="F31" s="805"/>
      <c r="G31" s="805"/>
    </row>
    <row r="32" spans="1:7">
      <c r="A32" s="1140" t="s">
        <v>345</v>
      </c>
      <c r="B32" s="1140"/>
      <c r="C32" s="501"/>
      <c r="D32" s="501">
        <v>5</v>
      </c>
      <c r="E32" s="501"/>
      <c r="F32" s="501">
        <v>5</v>
      </c>
      <c r="G32" s="501">
        <v>5</v>
      </c>
    </row>
    <row r="33" spans="1:17" s="1101" customFormat="1">
      <c r="A33" s="1140" t="s">
        <v>347</v>
      </c>
      <c r="B33" s="1140"/>
      <c r="C33" s="501">
        <v>109</v>
      </c>
      <c r="D33" s="501"/>
      <c r="E33" s="501"/>
      <c r="F33" s="501">
        <v>109</v>
      </c>
      <c r="G33" s="501">
        <v>109</v>
      </c>
    </row>
    <row r="34" spans="1:17">
      <c r="A34" s="1130" t="s">
        <v>162</v>
      </c>
      <c r="B34" s="1130"/>
      <c r="C34" s="501"/>
      <c r="D34" s="501">
        <v>13</v>
      </c>
      <c r="E34" s="501"/>
      <c r="F34" s="501">
        <v>13</v>
      </c>
      <c r="G34" s="501">
        <v>13</v>
      </c>
      <c r="H34" s="890"/>
      <c r="I34" s="890"/>
      <c r="J34" s="890"/>
      <c r="K34" s="890"/>
      <c r="N34" s="890"/>
      <c r="O34" s="890"/>
      <c r="P34" s="890"/>
      <c r="Q34" s="890"/>
    </row>
    <row r="35" spans="1:17">
      <c r="A35" s="1140" t="s">
        <v>537</v>
      </c>
      <c r="B35" s="1140"/>
      <c r="C35" s="501">
        <v>3</v>
      </c>
      <c r="D35" s="501"/>
      <c r="E35" s="501"/>
      <c r="F35" s="501">
        <v>3</v>
      </c>
      <c r="G35" s="501">
        <v>3</v>
      </c>
    </row>
    <row r="36" spans="1:17">
      <c r="A36" s="1188" t="s">
        <v>810</v>
      </c>
      <c r="B36" s="1188"/>
      <c r="C36" s="1105"/>
      <c r="D36" s="1105"/>
      <c r="E36" s="1105"/>
      <c r="F36" s="1105"/>
      <c r="G36" s="1105"/>
    </row>
    <row r="37" spans="1:17">
      <c r="A37" s="1140" t="s">
        <v>347</v>
      </c>
      <c r="B37" s="1140"/>
      <c r="C37" s="501">
        <v>1306</v>
      </c>
      <c r="D37" s="501"/>
      <c r="E37" s="501"/>
      <c r="F37" s="501">
        <v>1306</v>
      </c>
      <c r="G37" s="501">
        <v>1306</v>
      </c>
    </row>
    <row r="38" spans="1:17">
      <c r="A38" s="1130" t="s">
        <v>1280</v>
      </c>
      <c r="B38" s="1130"/>
      <c r="C38" s="501"/>
      <c r="D38" s="501">
        <v>1</v>
      </c>
      <c r="E38" s="501"/>
      <c r="F38" s="501">
        <v>1</v>
      </c>
      <c r="G38" s="501">
        <v>1</v>
      </c>
      <c r="H38" s="1024"/>
      <c r="I38" s="1024"/>
      <c r="J38" s="1024"/>
      <c r="K38" s="1024"/>
      <c r="L38" s="1024"/>
      <c r="M38" s="1024"/>
      <c r="N38" s="1024"/>
      <c r="O38" s="1024"/>
      <c r="P38" s="1024"/>
      <c r="Q38" s="1024"/>
    </row>
    <row r="39" spans="1:17">
      <c r="A39" s="1130" t="s">
        <v>51</v>
      </c>
      <c r="B39" s="1130"/>
      <c r="C39" s="501"/>
      <c r="D39" s="501">
        <v>15</v>
      </c>
      <c r="E39" s="501">
        <v>14</v>
      </c>
      <c r="F39" s="501">
        <v>28</v>
      </c>
      <c r="G39" s="501">
        <v>28</v>
      </c>
    </row>
    <row r="40" spans="1:17">
      <c r="A40" s="1130" t="s">
        <v>1408</v>
      </c>
      <c r="B40" s="1130"/>
      <c r="C40" s="501">
        <v>4</v>
      </c>
      <c r="D40" s="501"/>
      <c r="E40" s="501"/>
      <c r="F40" s="501">
        <v>4</v>
      </c>
      <c r="G40" s="501">
        <v>4</v>
      </c>
    </row>
    <row r="41" spans="1:17">
      <c r="A41" s="1165" t="s">
        <v>541</v>
      </c>
      <c r="B41" s="1165"/>
      <c r="C41" s="479">
        <v>360</v>
      </c>
      <c r="D41" s="479">
        <v>19</v>
      </c>
      <c r="E41" s="479"/>
      <c r="F41" s="479">
        <v>379</v>
      </c>
      <c r="G41" s="479">
        <v>379</v>
      </c>
    </row>
    <row r="42" spans="1:17" ht="11.25" customHeight="1">
      <c r="A42" s="1197" t="s">
        <v>1378</v>
      </c>
      <c r="B42" s="1273"/>
      <c r="C42" s="528">
        <v>1782</v>
      </c>
      <c r="D42" s="528">
        <v>53</v>
      </c>
      <c r="E42" s="528">
        <v>14</v>
      </c>
      <c r="F42" s="528">
        <v>1848</v>
      </c>
      <c r="G42" s="528">
        <v>1848</v>
      </c>
    </row>
    <row r="43" spans="1:17">
      <c r="A43" s="525"/>
      <c r="B43" s="525"/>
      <c r="C43" s="501"/>
      <c r="D43" s="501"/>
      <c r="E43" s="501"/>
      <c r="F43" s="501"/>
      <c r="G43" s="501"/>
    </row>
    <row r="44" spans="1:17">
      <c r="A44" s="1188" t="s">
        <v>107</v>
      </c>
      <c r="B44" s="1188"/>
      <c r="C44" s="1105"/>
      <c r="D44" s="1105"/>
      <c r="E44" s="1105"/>
      <c r="F44" s="1105"/>
      <c r="G44" s="1105"/>
    </row>
    <row r="45" spans="1:17">
      <c r="A45" s="1140" t="s">
        <v>658</v>
      </c>
      <c r="B45" s="1140"/>
      <c r="C45" s="501">
        <v>517</v>
      </c>
      <c r="D45" s="501"/>
      <c r="E45" s="501"/>
      <c r="F45" s="501">
        <v>517</v>
      </c>
      <c r="G45" s="501">
        <v>524</v>
      </c>
    </row>
    <row r="46" spans="1:17" s="1103" customFormat="1">
      <c r="A46" s="1140" t="s">
        <v>51</v>
      </c>
      <c r="B46" s="1140"/>
      <c r="C46" s="501"/>
      <c r="D46" s="501">
        <v>19</v>
      </c>
      <c r="E46" s="501"/>
      <c r="F46" s="501">
        <v>19</v>
      </c>
      <c r="G46" s="501">
        <v>19</v>
      </c>
    </row>
    <row r="47" spans="1:17">
      <c r="A47" s="1188" t="s">
        <v>108</v>
      </c>
      <c r="B47" s="1188"/>
      <c r="C47" s="1105"/>
      <c r="D47" s="1105"/>
      <c r="E47" s="1105"/>
      <c r="F47" s="1105"/>
      <c r="G47" s="1105"/>
      <c r="H47" s="239"/>
    </row>
    <row r="48" spans="1:17">
      <c r="A48" s="1140" t="s">
        <v>658</v>
      </c>
      <c r="B48" s="1140"/>
      <c r="C48" s="501">
        <v>102</v>
      </c>
      <c r="D48" s="501"/>
      <c r="E48" s="501"/>
      <c r="F48" s="501">
        <v>102</v>
      </c>
      <c r="G48" s="501">
        <v>102</v>
      </c>
    </row>
    <row r="49" spans="1:17">
      <c r="A49" s="1140" t="s">
        <v>353</v>
      </c>
      <c r="B49" s="1140"/>
      <c r="C49" s="501">
        <v>539</v>
      </c>
      <c r="D49" s="501"/>
      <c r="E49" s="501"/>
      <c r="F49" s="501">
        <v>539</v>
      </c>
      <c r="G49" s="501">
        <v>539</v>
      </c>
    </row>
    <row r="50" spans="1:17">
      <c r="A50" s="1140" t="s">
        <v>51</v>
      </c>
      <c r="B50" s="1140"/>
      <c r="C50" s="501"/>
      <c r="D50" s="501">
        <v>12</v>
      </c>
      <c r="E50" s="501">
        <v>10</v>
      </c>
      <c r="F50" s="501">
        <v>22</v>
      </c>
      <c r="G50" s="501">
        <v>22</v>
      </c>
    </row>
    <row r="51" spans="1:17">
      <c r="A51" s="1165" t="s">
        <v>1409</v>
      </c>
      <c r="B51" s="1165"/>
      <c r="C51" s="479">
        <v>11</v>
      </c>
      <c r="D51" s="479"/>
      <c r="E51" s="479"/>
      <c r="F51" s="479">
        <v>11</v>
      </c>
      <c r="G51" s="479">
        <v>11</v>
      </c>
    </row>
    <row r="52" spans="1:17" ht="11.25" customHeight="1">
      <c r="A52" s="1189" t="s">
        <v>1378</v>
      </c>
      <c r="B52" s="1269"/>
      <c r="C52" s="528">
        <v>1169</v>
      </c>
      <c r="D52" s="528">
        <v>31</v>
      </c>
      <c r="E52" s="528">
        <v>10</v>
      </c>
      <c r="F52" s="528">
        <v>1211</v>
      </c>
      <c r="G52" s="528">
        <v>1218</v>
      </c>
    </row>
    <row r="53" spans="1:17">
      <c r="A53" s="219"/>
      <c r="B53" s="889"/>
      <c r="C53" s="221"/>
      <c r="D53" s="221"/>
      <c r="E53" s="221"/>
      <c r="F53" s="221"/>
      <c r="G53" s="221"/>
      <c r="H53" s="890"/>
      <c r="I53" s="890"/>
      <c r="J53" s="890"/>
      <c r="K53" s="890"/>
      <c r="N53" s="890"/>
      <c r="O53" s="890"/>
      <c r="P53" s="890"/>
      <c r="Q53" s="890"/>
    </row>
    <row r="54" spans="1:17" s="1115" customFormat="1">
      <c r="A54" s="1261" t="s">
        <v>1308</v>
      </c>
      <c r="B54" s="1262" t="s">
        <v>1409</v>
      </c>
      <c r="C54" s="1263"/>
      <c r="D54" s="1264"/>
      <c r="E54" s="1114"/>
      <c r="F54" s="1114"/>
      <c r="G54" s="1114"/>
    </row>
    <row r="55" spans="1:17">
      <c r="A55" s="219"/>
      <c r="B55" s="219"/>
      <c r="C55" s="219"/>
      <c r="D55" s="219"/>
      <c r="E55" s="221"/>
      <c r="F55" s="221"/>
      <c r="G55" s="221"/>
      <c r="H55" s="890"/>
      <c r="I55" s="890"/>
      <c r="J55" s="890"/>
      <c r="K55" s="890"/>
      <c r="N55" s="890"/>
      <c r="O55" s="890"/>
      <c r="P55" s="890"/>
      <c r="Q55" s="890"/>
    </row>
    <row r="56" spans="1:17" ht="56.25" customHeight="1">
      <c r="A56" s="1206" t="s">
        <v>1379</v>
      </c>
      <c r="B56" s="1206"/>
      <c r="C56" s="1206"/>
      <c r="D56" s="1206"/>
      <c r="E56" s="1206"/>
      <c r="F56" s="1206"/>
      <c r="G56" s="1206"/>
      <c r="H56" s="918"/>
      <c r="I56" s="918"/>
      <c r="J56" s="918"/>
      <c r="K56" s="918"/>
      <c r="L56" s="918"/>
      <c r="M56" s="918"/>
      <c r="N56" s="918"/>
      <c r="O56" s="918"/>
      <c r="P56" s="918"/>
      <c r="Q56" s="918"/>
    </row>
    <row r="57" spans="1:17" ht="11.25" customHeight="1">
      <c r="A57" s="924"/>
      <c r="B57" s="924"/>
      <c r="C57" s="924"/>
      <c r="D57" s="924"/>
      <c r="E57" s="924"/>
      <c r="F57" s="924"/>
      <c r="G57" s="924"/>
      <c r="H57" s="927"/>
      <c r="I57" s="927"/>
      <c r="J57" s="927"/>
      <c r="K57" s="927"/>
      <c r="L57" s="927"/>
      <c r="M57" s="927"/>
      <c r="N57" s="927"/>
      <c r="O57" s="927"/>
      <c r="P57" s="927"/>
      <c r="Q57" s="927"/>
    </row>
    <row r="58" spans="1:17" ht="11.25" customHeight="1">
      <c r="A58" s="1206" t="s">
        <v>1313</v>
      </c>
      <c r="B58" s="1206"/>
      <c r="C58" s="1206"/>
      <c r="D58" s="1206"/>
      <c r="E58" s="1206"/>
      <c r="F58" s="1206"/>
      <c r="G58" s="1206"/>
      <c r="H58" s="927"/>
      <c r="I58" s="927"/>
      <c r="J58" s="927"/>
      <c r="K58" s="927"/>
      <c r="L58" s="927"/>
      <c r="M58" s="927"/>
      <c r="N58" s="927"/>
      <c r="O58" s="927"/>
      <c r="P58" s="927"/>
      <c r="Q58" s="927"/>
    </row>
    <row r="59" spans="1:17" ht="11.25" customHeight="1">
      <c r="A59" s="1206" t="s">
        <v>1323</v>
      </c>
      <c r="B59" s="1206"/>
      <c r="C59" s="1206"/>
      <c r="D59" s="1206"/>
      <c r="E59" s="1206"/>
      <c r="F59" s="1206"/>
      <c r="G59" s="1206"/>
      <c r="H59" s="927"/>
      <c r="I59" s="927"/>
      <c r="J59" s="927"/>
      <c r="K59" s="927"/>
      <c r="L59" s="927"/>
      <c r="M59" s="927"/>
      <c r="N59" s="927"/>
      <c r="O59" s="927"/>
      <c r="P59" s="927"/>
      <c r="Q59" s="927"/>
    </row>
    <row r="60" spans="1:17" ht="11.25" customHeight="1">
      <c r="A60" s="1206" t="s">
        <v>1324</v>
      </c>
      <c r="B60" s="1206"/>
      <c r="C60" s="1206"/>
      <c r="D60" s="1206"/>
      <c r="E60" s="1206"/>
      <c r="F60" s="1206"/>
      <c r="G60" s="1206"/>
      <c r="H60" s="927"/>
      <c r="I60" s="927"/>
      <c r="J60" s="927"/>
      <c r="K60" s="927"/>
      <c r="L60" s="927"/>
      <c r="M60" s="927"/>
      <c r="N60" s="927"/>
      <c r="O60" s="927"/>
      <c r="P60" s="927"/>
      <c r="Q60" s="927"/>
    </row>
    <row r="61" spans="1:17" ht="11.25" customHeight="1">
      <c r="A61" s="1206" t="s">
        <v>1325</v>
      </c>
      <c r="B61" s="1206"/>
      <c r="C61" s="1206"/>
      <c r="D61" s="1206"/>
      <c r="E61" s="1206"/>
      <c r="F61" s="1206"/>
      <c r="G61" s="1206"/>
      <c r="H61" s="927"/>
      <c r="I61" s="927"/>
      <c r="J61" s="927"/>
      <c r="K61" s="927"/>
      <c r="L61" s="927"/>
      <c r="M61" s="927"/>
      <c r="N61" s="927"/>
      <c r="O61" s="927"/>
      <c r="P61" s="927"/>
      <c r="Q61" s="927"/>
    </row>
    <row r="62" spans="1:17">
      <c r="A62" s="219"/>
      <c r="B62" s="917"/>
      <c r="C62" s="221"/>
      <c r="D62" s="221"/>
      <c r="E62" s="221"/>
      <c r="F62" s="221"/>
      <c r="G62" s="221"/>
      <c r="H62" s="918"/>
      <c r="I62" s="918"/>
      <c r="J62" s="918"/>
      <c r="K62" s="918"/>
      <c r="L62" s="918"/>
      <c r="M62" s="918"/>
      <c r="N62" s="918"/>
      <c r="O62" s="918"/>
      <c r="P62" s="918"/>
      <c r="Q62" s="918"/>
    </row>
    <row r="63" spans="1:17">
      <c r="A63" s="219"/>
      <c r="B63" s="974"/>
      <c r="C63" s="221"/>
      <c r="D63" s="976"/>
      <c r="E63" s="977">
        <v>2018</v>
      </c>
      <c r="F63" s="221"/>
      <c r="G63" s="978">
        <v>2017</v>
      </c>
      <c r="H63" s="975"/>
      <c r="I63" s="975"/>
      <c r="J63" s="975"/>
      <c r="K63" s="975"/>
      <c r="L63" s="975"/>
      <c r="M63" s="975"/>
      <c r="N63" s="975"/>
      <c r="O63" s="975"/>
      <c r="P63" s="975"/>
      <c r="Q63" s="975"/>
    </row>
    <row r="64" spans="1:17">
      <c r="A64" s="1126" t="s">
        <v>714</v>
      </c>
      <c r="B64" s="1126"/>
      <c r="C64" s="576"/>
      <c r="D64" s="908" t="s">
        <v>1286</v>
      </c>
      <c r="E64" s="908" t="s">
        <v>1287</v>
      </c>
      <c r="F64" s="973" t="s">
        <v>1286</v>
      </c>
      <c r="G64" s="973" t="s">
        <v>1287</v>
      </c>
      <c r="H64" s="890"/>
      <c r="I64" s="890"/>
      <c r="J64" s="890"/>
      <c r="K64" s="890"/>
      <c r="N64" s="890"/>
      <c r="O64" s="890"/>
      <c r="P64" s="890"/>
      <c r="Q64" s="890"/>
    </row>
    <row r="65" spans="1:17">
      <c r="A65" s="1124" t="s">
        <v>1284</v>
      </c>
      <c r="B65" s="1124" t="s">
        <v>1409</v>
      </c>
      <c r="C65" s="888"/>
      <c r="D65" s="914"/>
      <c r="E65" s="914"/>
      <c r="F65" s="501"/>
      <c r="G65" s="501"/>
      <c r="H65" s="890"/>
      <c r="I65" s="890"/>
      <c r="J65" s="890"/>
      <c r="K65" s="890"/>
      <c r="N65" s="890"/>
      <c r="O65" s="890"/>
      <c r="P65" s="890"/>
      <c r="Q65" s="890"/>
    </row>
    <row r="66" spans="1:17">
      <c r="A66" s="1130" t="s">
        <v>162</v>
      </c>
      <c r="B66" s="1130"/>
      <c r="C66" s="888"/>
      <c r="D66" s="633"/>
      <c r="E66" s="633">
        <v>16</v>
      </c>
      <c r="F66" s="501"/>
      <c r="G66" s="501">
        <v>13</v>
      </c>
      <c r="H66" s="890"/>
      <c r="I66" s="890"/>
      <c r="J66" s="890"/>
      <c r="K66" s="890"/>
      <c r="N66" s="890"/>
      <c r="O66" s="890"/>
      <c r="P66" s="890"/>
      <c r="Q66" s="890"/>
    </row>
    <row r="67" spans="1:17">
      <c r="A67" s="1130" t="s">
        <v>1328</v>
      </c>
      <c r="B67" s="1130"/>
      <c r="C67" s="972"/>
      <c r="D67" s="633">
        <v>3</v>
      </c>
      <c r="E67" s="633"/>
      <c r="F67" s="501">
        <v>5</v>
      </c>
      <c r="G67" s="501"/>
      <c r="H67" s="975"/>
      <c r="I67" s="975"/>
      <c r="J67" s="975"/>
      <c r="K67" s="975"/>
      <c r="L67" s="975"/>
      <c r="M67" s="975"/>
      <c r="N67" s="975"/>
      <c r="O67" s="975"/>
      <c r="P67" s="975"/>
      <c r="Q67" s="975"/>
    </row>
    <row r="68" spans="1:17">
      <c r="A68" s="1130" t="s">
        <v>1329</v>
      </c>
      <c r="B68" s="1130"/>
      <c r="C68" s="888"/>
      <c r="D68" s="633">
        <v>3</v>
      </c>
      <c r="E68" s="633"/>
      <c r="F68" s="501">
        <v>3</v>
      </c>
      <c r="G68" s="501"/>
      <c r="H68" s="890"/>
      <c r="I68" s="890"/>
      <c r="J68" s="890"/>
      <c r="K68" s="890"/>
      <c r="N68" s="890"/>
      <c r="O68" s="890"/>
      <c r="P68" s="890"/>
      <c r="Q68" s="890"/>
    </row>
    <row r="69" spans="1:17">
      <c r="A69" s="1130" t="s">
        <v>51</v>
      </c>
      <c r="B69" s="1130"/>
      <c r="C69" s="888"/>
      <c r="D69" s="633">
        <v>12</v>
      </c>
      <c r="E69" s="633"/>
      <c r="F69" s="501">
        <v>28</v>
      </c>
      <c r="G69" s="501"/>
      <c r="H69" s="890"/>
      <c r="I69" s="890"/>
      <c r="J69" s="890"/>
      <c r="K69" s="890"/>
      <c r="N69" s="890"/>
      <c r="O69" s="890"/>
      <c r="P69" s="890"/>
      <c r="Q69" s="890"/>
    </row>
    <row r="70" spans="1:17">
      <c r="A70" s="1124" t="s">
        <v>1285</v>
      </c>
      <c r="B70" s="1124" t="s">
        <v>1409</v>
      </c>
      <c r="C70" s="888"/>
      <c r="D70" s="633"/>
      <c r="E70" s="633"/>
      <c r="F70" s="501"/>
      <c r="G70" s="501"/>
      <c r="H70" s="890"/>
      <c r="I70" s="890"/>
      <c r="J70" s="890"/>
      <c r="K70" s="890"/>
      <c r="N70" s="890"/>
      <c r="O70" s="890"/>
      <c r="P70" s="890"/>
      <c r="Q70" s="890"/>
    </row>
    <row r="71" spans="1:17">
      <c r="A71" s="1130" t="s">
        <v>1410</v>
      </c>
      <c r="B71" s="1130"/>
      <c r="C71" s="972"/>
      <c r="D71" s="633">
        <v>754</v>
      </c>
      <c r="E71" s="633"/>
      <c r="F71" s="501">
        <v>524</v>
      </c>
      <c r="G71" s="501"/>
      <c r="H71" s="975"/>
      <c r="I71" s="975"/>
      <c r="J71" s="975"/>
      <c r="K71" s="975"/>
      <c r="L71" s="975"/>
      <c r="M71" s="975"/>
      <c r="N71" s="975"/>
      <c r="O71" s="975"/>
      <c r="P71" s="975"/>
      <c r="Q71" s="975"/>
    </row>
    <row r="72" spans="1:17">
      <c r="A72" s="1130" t="s">
        <v>51</v>
      </c>
      <c r="B72" s="1130"/>
      <c r="C72" s="947"/>
      <c r="D72" s="633">
        <v>79</v>
      </c>
      <c r="E72" s="633"/>
      <c r="F72" s="501">
        <v>41</v>
      </c>
      <c r="G72" s="501"/>
      <c r="H72" s="890"/>
      <c r="I72" s="890"/>
      <c r="J72" s="890"/>
      <c r="K72" s="890"/>
      <c r="N72" s="890"/>
      <c r="O72" s="890"/>
      <c r="P72" s="890"/>
      <c r="Q72" s="890"/>
    </row>
    <row r="73" spans="1:17">
      <c r="A73" s="219"/>
      <c r="B73" s="219"/>
      <c r="C73" s="219"/>
      <c r="D73" s="219"/>
      <c r="E73" s="221"/>
      <c r="F73" s="221"/>
      <c r="G73" s="221"/>
      <c r="H73" s="890"/>
      <c r="I73" s="890"/>
      <c r="J73" s="890"/>
      <c r="K73" s="890"/>
      <c r="N73" s="890"/>
      <c r="O73" s="890"/>
      <c r="P73" s="890"/>
      <c r="Q73" s="890"/>
    </row>
    <row r="74" spans="1:17">
      <c r="A74" s="1251" t="s">
        <v>1411</v>
      </c>
      <c r="B74" s="1251"/>
      <c r="C74" s="1251"/>
      <c r="D74" s="1251"/>
      <c r="E74" s="1251"/>
      <c r="F74" s="1251"/>
      <c r="G74" s="1251"/>
      <c r="H74" s="1008"/>
      <c r="I74" s="1008"/>
      <c r="J74" s="1008"/>
      <c r="K74" s="1008"/>
      <c r="L74" s="1008"/>
      <c r="M74" s="1008"/>
      <c r="N74" s="1008"/>
      <c r="O74" s="1008"/>
      <c r="P74" s="1008"/>
      <c r="Q74" s="1008"/>
    </row>
    <row r="75" spans="1:17">
      <c r="A75" s="219"/>
      <c r="B75" s="219"/>
      <c r="C75" s="219"/>
      <c r="D75" s="219"/>
      <c r="E75" s="221"/>
      <c r="F75" s="221"/>
      <c r="G75" s="221"/>
      <c r="H75" s="1008"/>
      <c r="I75" s="1008"/>
      <c r="J75" s="1008"/>
      <c r="K75" s="1008"/>
      <c r="L75" s="1008"/>
      <c r="M75" s="1008"/>
      <c r="N75" s="1008"/>
      <c r="O75" s="1008"/>
      <c r="P75" s="1008"/>
      <c r="Q75" s="1008"/>
    </row>
    <row r="76" spans="1:17" ht="10.5" customHeight="1">
      <c r="A76" s="1251" t="s">
        <v>1433</v>
      </c>
      <c r="B76" s="1251"/>
      <c r="C76" s="1251"/>
      <c r="D76" s="1251"/>
      <c r="E76" s="1251"/>
      <c r="F76" s="1251"/>
      <c r="G76" s="1251"/>
    </row>
    <row r="78" spans="1:17">
      <c r="A78" s="1265" t="s">
        <v>162</v>
      </c>
      <c r="B78" s="1265"/>
      <c r="C78" s="1265"/>
      <c r="D78" s="1265"/>
      <c r="E78" s="1265"/>
      <c r="F78" s="1265"/>
      <c r="G78" s="1265"/>
      <c r="H78" s="905"/>
      <c r="I78" s="905"/>
      <c r="J78" s="905"/>
      <c r="K78" s="905"/>
      <c r="N78" s="905"/>
      <c r="O78" s="905"/>
      <c r="P78" s="905"/>
      <c r="Q78" s="905"/>
    </row>
    <row r="79" spans="1:17">
      <c r="A79" s="904"/>
      <c r="B79" s="904"/>
      <c r="H79" s="905"/>
      <c r="I79" s="905"/>
      <c r="J79" s="905"/>
      <c r="K79" s="905"/>
      <c r="N79" s="905"/>
      <c r="O79" s="905"/>
      <c r="P79" s="905"/>
      <c r="Q79" s="905"/>
    </row>
    <row r="80" spans="1:17" ht="33.75" customHeight="1">
      <c r="A80" s="1206" t="s">
        <v>1380</v>
      </c>
      <c r="B80" s="1206"/>
      <c r="C80" s="1206"/>
      <c r="D80" s="1206"/>
      <c r="E80" s="1206"/>
      <c r="F80" s="1206"/>
      <c r="G80" s="1206"/>
    </row>
    <row r="82" spans="1:17">
      <c r="A82" s="1162" t="s">
        <v>714</v>
      </c>
      <c r="B82" s="1162"/>
      <c r="C82" s="1162"/>
      <c r="D82" s="577"/>
      <c r="E82" s="577"/>
      <c r="F82" s="665">
        <v>2018</v>
      </c>
      <c r="G82" s="550">
        <v>2017</v>
      </c>
    </row>
    <row r="83" spans="1:17">
      <c r="A83" s="1128" t="s">
        <v>1182</v>
      </c>
      <c r="B83" s="1128" t="s">
        <v>1182</v>
      </c>
      <c r="C83" s="1128" t="s">
        <v>325</v>
      </c>
      <c r="D83" s="568"/>
      <c r="E83" s="568"/>
      <c r="F83" s="633">
        <v>13</v>
      </c>
      <c r="G83" s="501">
        <v>15</v>
      </c>
    </row>
    <row r="84" spans="1:17">
      <c r="A84" s="1128" t="s">
        <v>631</v>
      </c>
      <c r="B84" s="1128" t="s">
        <v>631</v>
      </c>
      <c r="C84" s="1128" t="s">
        <v>632</v>
      </c>
      <c r="D84" s="568"/>
      <c r="E84" s="568"/>
      <c r="F84" s="633">
        <v>3</v>
      </c>
      <c r="G84" s="501"/>
    </row>
    <row r="85" spans="1:17">
      <c r="A85" s="1183" t="s">
        <v>947</v>
      </c>
      <c r="B85" s="1183" t="s">
        <v>947</v>
      </c>
      <c r="C85" s="1183" t="s">
        <v>948</v>
      </c>
      <c r="D85" s="568"/>
      <c r="E85" s="568"/>
      <c r="F85" s="633"/>
      <c r="G85" s="501">
        <v>-1</v>
      </c>
      <c r="H85" s="984"/>
      <c r="I85" s="984"/>
      <c r="J85" s="984"/>
      <c r="K85" s="984"/>
      <c r="L85" s="984"/>
      <c r="M85" s="984"/>
      <c r="N85" s="984"/>
      <c r="O85" s="984"/>
      <c r="P85" s="984"/>
      <c r="Q85" s="984"/>
    </row>
    <row r="86" spans="1:17">
      <c r="A86" s="1260" t="s">
        <v>1339</v>
      </c>
      <c r="B86" s="1260" t="s">
        <v>1339</v>
      </c>
      <c r="C86" s="1260" t="s">
        <v>686</v>
      </c>
      <c r="D86" s="478"/>
      <c r="E86" s="478"/>
      <c r="F86" s="628"/>
      <c r="G86" s="479">
        <v>-1</v>
      </c>
    </row>
    <row r="87" spans="1:17">
      <c r="A87" s="1189" t="s">
        <v>1183</v>
      </c>
      <c r="B87" s="1189" t="s">
        <v>1183</v>
      </c>
      <c r="C87" s="1189" t="s">
        <v>327</v>
      </c>
      <c r="D87" s="548"/>
      <c r="E87" s="548"/>
      <c r="F87" s="629">
        <v>16</v>
      </c>
      <c r="G87" s="528">
        <v>13</v>
      </c>
    </row>
    <row r="89" spans="1:17">
      <c r="A89" s="1206" t="s">
        <v>1596</v>
      </c>
      <c r="B89" s="1206"/>
      <c r="C89" s="1206"/>
      <c r="D89" s="1206"/>
      <c r="E89" s="1206"/>
      <c r="F89" s="1206"/>
      <c r="G89" s="1206"/>
    </row>
    <row r="91" spans="1:17">
      <c r="A91" s="1069"/>
      <c r="B91" s="1069"/>
      <c r="C91" s="1069"/>
      <c r="D91" s="1069"/>
      <c r="E91" s="1069"/>
      <c r="F91" s="1069"/>
      <c r="G91" s="1069"/>
      <c r="H91" s="1069"/>
      <c r="I91" s="1069"/>
      <c r="J91" s="1069"/>
      <c r="K91" s="1069"/>
      <c r="L91" s="1069"/>
      <c r="M91" s="1069"/>
      <c r="N91" s="1008"/>
      <c r="O91" s="1008"/>
      <c r="P91" s="1008"/>
      <c r="Q91" s="1008"/>
    </row>
    <row r="92" spans="1:17">
      <c r="A92" s="1069"/>
      <c r="B92" s="1069"/>
      <c r="C92" s="1069"/>
      <c r="D92" s="1069"/>
      <c r="E92" s="1069"/>
      <c r="F92" s="1069"/>
      <c r="G92" s="1069"/>
      <c r="H92" s="1069"/>
      <c r="I92" s="1069"/>
      <c r="J92" s="1069"/>
      <c r="K92" s="1069"/>
      <c r="L92" s="1069"/>
      <c r="M92" s="1069"/>
      <c r="N92" s="1008"/>
      <c r="O92" s="1008"/>
      <c r="P92" s="1008"/>
      <c r="Q92" s="1008"/>
    </row>
    <row r="93" spans="1:17">
      <c r="A93" s="1069"/>
      <c r="B93" s="1069"/>
      <c r="C93" s="1069"/>
      <c r="D93" s="1069"/>
      <c r="E93" s="1069"/>
      <c r="F93" s="1069"/>
      <c r="G93" s="1069"/>
      <c r="H93" s="1069"/>
      <c r="I93" s="1069"/>
      <c r="J93" s="1069"/>
      <c r="K93" s="1069"/>
      <c r="L93" s="1069"/>
      <c r="M93" s="1069"/>
    </row>
    <row r="94" spans="1:17">
      <c r="A94" s="1069"/>
      <c r="B94" s="1069"/>
      <c r="C94" s="1069"/>
      <c r="D94" s="1069"/>
      <c r="E94" s="1069"/>
      <c r="F94" s="1069"/>
      <c r="G94" s="1069"/>
      <c r="H94" s="1069"/>
      <c r="I94" s="1069"/>
      <c r="J94" s="1069"/>
      <c r="K94" s="1069"/>
      <c r="L94" s="1069"/>
      <c r="M94" s="1069"/>
    </row>
    <row r="95" spans="1:17">
      <c r="A95" s="1069"/>
      <c r="B95" s="1069"/>
      <c r="C95" s="1069"/>
      <c r="D95" s="1069"/>
      <c r="E95" s="1069"/>
      <c r="F95" s="1069"/>
      <c r="G95" s="1069"/>
      <c r="H95" s="1069"/>
      <c r="I95" s="1069"/>
      <c r="J95" s="1069"/>
      <c r="K95" s="1069"/>
      <c r="L95" s="1069"/>
      <c r="M95" s="1069"/>
    </row>
    <row r="96" spans="1:17">
      <c r="A96" s="1069"/>
      <c r="B96" s="1069"/>
      <c r="C96" s="1069"/>
      <c r="D96" s="1069"/>
      <c r="E96" s="1069"/>
      <c r="F96" s="1069"/>
      <c r="G96" s="1069"/>
      <c r="H96" s="1069"/>
      <c r="I96" s="1069"/>
      <c r="J96" s="1069"/>
      <c r="K96" s="1069"/>
      <c r="L96" s="1069"/>
      <c r="M96" s="1069"/>
    </row>
    <row r="97" spans="1:13">
      <c r="A97" s="1069"/>
      <c r="B97" s="1069"/>
      <c r="C97" s="1069"/>
      <c r="D97" s="1069"/>
      <c r="E97" s="1069"/>
      <c r="F97" s="1069"/>
      <c r="G97" s="1069"/>
      <c r="H97" s="1069"/>
      <c r="I97" s="1069"/>
      <c r="J97" s="1069"/>
      <c r="K97" s="1069"/>
      <c r="L97" s="1069"/>
      <c r="M97" s="1069"/>
    </row>
    <row r="98" spans="1:13">
      <c r="A98" s="1069"/>
      <c r="B98" s="1069"/>
      <c r="C98" s="1069"/>
      <c r="D98" s="1069"/>
      <c r="E98" s="1069"/>
      <c r="F98" s="1069"/>
      <c r="G98" s="1069"/>
      <c r="H98" s="1069"/>
      <c r="I98" s="1069"/>
      <c r="J98" s="1069"/>
      <c r="K98" s="1069"/>
      <c r="L98" s="1069"/>
      <c r="M98" s="1069"/>
    </row>
    <row r="99" spans="1:13">
      <c r="A99" s="1069"/>
      <c r="B99" s="1069"/>
      <c r="C99" s="1069"/>
      <c r="D99" s="1069"/>
      <c r="E99" s="1069"/>
      <c r="F99" s="1069"/>
      <c r="G99" s="1069"/>
      <c r="H99" s="1069"/>
      <c r="I99" s="1069"/>
      <c r="J99" s="1069"/>
      <c r="K99" s="1069"/>
      <c r="L99" s="1069"/>
      <c r="M99" s="1069"/>
    </row>
    <row r="100" spans="1:13">
      <c r="A100" s="1068"/>
      <c r="B100" s="1068"/>
      <c r="H100" s="1069"/>
      <c r="I100" s="1069"/>
      <c r="J100" s="1069"/>
      <c r="K100" s="1069"/>
      <c r="L100" s="1069"/>
      <c r="M100" s="1069"/>
    </row>
  </sheetData>
  <mergeCells count="75">
    <mergeCell ref="A70:B70"/>
    <mergeCell ref="A56:G56"/>
    <mergeCell ref="A58:G58"/>
    <mergeCell ref="A59:G59"/>
    <mergeCell ref="A49:B49"/>
    <mergeCell ref="A50:B50"/>
    <mergeCell ref="A51:B51"/>
    <mergeCell ref="A30:B30"/>
    <mergeCell ref="A52:B52"/>
    <mergeCell ref="A42:B42"/>
    <mergeCell ref="A47:B47"/>
    <mergeCell ref="A44:B44"/>
    <mergeCell ref="A36:B36"/>
    <mergeCell ref="A31:B31"/>
    <mergeCell ref="A32:B32"/>
    <mergeCell ref="A34:B34"/>
    <mergeCell ref="A35:B35"/>
    <mergeCell ref="A37:B37"/>
    <mergeCell ref="A39:B39"/>
    <mergeCell ref="A40:B40"/>
    <mergeCell ref="A41:B41"/>
    <mergeCell ref="A38:B38"/>
    <mergeCell ref="A45:B45"/>
    <mergeCell ref="A1:G1"/>
    <mergeCell ref="A27:B27"/>
    <mergeCell ref="A20:B20"/>
    <mergeCell ref="A23:B23"/>
    <mergeCell ref="A24:B24"/>
    <mergeCell ref="A25:B25"/>
    <mergeCell ref="A26:B26"/>
    <mergeCell ref="A22:B22"/>
    <mergeCell ref="A4:B4"/>
    <mergeCell ref="A17:B17"/>
    <mergeCell ref="A6:B6"/>
    <mergeCell ref="A9:B9"/>
    <mergeCell ref="A10:B10"/>
    <mergeCell ref="A12:B12"/>
    <mergeCell ref="A13:B13"/>
    <mergeCell ref="A29:B29"/>
    <mergeCell ref="A3:B3"/>
    <mergeCell ref="A5:B5"/>
    <mergeCell ref="A11:B11"/>
    <mergeCell ref="A19:B19"/>
    <mergeCell ref="A15:B15"/>
    <mergeCell ref="A16:B16"/>
    <mergeCell ref="A14:B14"/>
    <mergeCell ref="A7:B7"/>
    <mergeCell ref="A8:B8"/>
    <mergeCell ref="A21:B21"/>
    <mergeCell ref="A89:G89"/>
    <mergeCell ref="A85:C85"/>
    <mergeCell ref="A82:C82"/>
    <mergeCell ref="A83:C83"/>
    <mergeCell ref="A71:B71"/>
    <mergeCell ref="A72:B72"/>
    <mergeCell ref="A74:G74"/>
    <mergeCell ref="A76:G76"/>
    <mergeCell ref="A78:G78"/>
    <mergeCell ref="A80:G80"/>
    <mergeCell ref="A46:B46"/>
    <mergeCell ref="A33:B33"/>
    <mergeCell ref="A84:C84"/>
    <mergeCell ref="A86:C86"/>
    <mergeCell ref="A87:C87"/>
    <mergeCell ref="A66:B66"/>
    <mergeCell ref="A67:B67"/>
    <mergeCell ref="A54:B54"/>
    <mergeCell ref="A60:G60"/>
    <mergeCell ref="A61:G61"/>
    <mergeCell ref="A48:B48"/>
    <mergeCell ref="A68:B68"/>
    <mergeCell ref="A69:B69"/>
    <mergeCell ref="C54:D54"/>
    <mergeCell ref="A64:B64"/>
    <mergeCell ref="A65:B65"/>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1" manualBreakCount="1">
    <brk id="53" max="6" man="1"/>
  </rowBreaks>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Q10"/>
  <sheetViews>
    <sheetView zoomScaleNormal="100" workbookViewId="0">
      <selection sqref="A1:C1"/>
    </sheetView>
  </sheetViews>
  <sheetFormatPr baseColWidth="10" defaultColWidth="8.75" defaultRowHeight="11"/>
  <cols>
    <col min="1" max="1" width="90" style="225" customWidth="1"/>
    <col min="2" max="3" width="20" style="232" customWidth="1"/>
    <col min="4" max="17" width="3.75" style="205" customWidth="1"/>
    <col min="18" max="16384" width="8.75" style="1085"/>
  </cols>
  <sheetData>
    <row r="1" spans="1:17" ht="16">
      <c r="A1" s="1161" t="s">
        <v>1382</v>
      </c>
      <c r="B1" s="1224"/>
      <c r="C1" s="1224"/>
    </row>
    <row r="2" spans="1:17" ht="11.25" customHeight="1">
      <c r="A2" s="350"/>
      <c r="B2" s="360"/>
      <c r="C2" s="360"/>
    </row>
    <row r="3" spans="1:17">
      <c r="A3" s="303" t="s">
        <v>714</v>
      </c>
      <c r="B3" s="653">
        <v>2018</v>
      </c>
      <c r="C3" s="308">
        <v>2017</v>
      </c>
    </row>
    <row r="4" spans="1:17">
      <c r="A4" s="471" t="s">
        <v>629</v>
      </c>
      <c r="B4" s="633">
        <v>471</v>
      </c>
      <c r="C4" s="501">
        <v>432</v>
      </c>
    </row>
    <row r="5" spans="1:17">
      <c r="A5" s="471" t="s">
        <v>64</v>
      </c>
      <c r="B5" s="633">
        <v>615</v>
      </c>
      <c r="C5" s="501">
        <v>557</v>
      </c>
      <c r="Q5" s="1074"/>
    </row>
    <row r="6" spans="1:17">
      <c r="A6" s="471" t="s">
        <v>65</v>
      </c>
      <c r="B6" s="633">
        <v>35</v>
      </c>
      <c r="C6" s="501">
        <v>27</v>
      </c>
      <c r="M6" s="239"/>
    </row>
    <row r="7" spans="1:17">
      <c r="A7" s="549" t="s">
        <v>729</v>
      </c>
      <c r="B7" s="628">
        <v>43</v>
      </c>
      <c r="C7" s="479">
        <v>36</v>
      </c>
    </row>
    <row r="8" spans="1:17">
      <c r="A8" s="529" t="s">
        <v>654</v>
      </c>
      <c r="B8" s="629">
        <v>1165</v>
      </c>
      <c r="C8" s="528">
        <v>1051</v>
      </c>
    </row>
    <row r="9" spans="1:17">
      <c r="A9" s="220"/>
      <c r="B9" s="221"/>
      <c r="C9" s="221"/>
    </row>
    <row r="10" spans="1:17" ht="22.5" customHeight="1">
      <c r="A10" s="1236" t="s">
        <v>1470</v>
      </c>
      <c r="B10" s="1236"/>
      <c r="C10" s="1236"/>
    </row>
  </sheetData>
  <mergeCells count="2">
    <mergeCell ref="A1:C1"/>
    <mergeCell ref="A10:C10"/>
  </mergeCells>
  <phoneticPr fontId="49"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BBE8-A43C-4A82-9B8C-54E17A2FCB2E}">
  <sheetPr codeName="Sheet37"/>
  <dimension ref="A1:Q23"/>
  <sheetViews>
    <sheetView zoomScaleNormal="100" workbookViewId="0">
      <selection sqref="A1:C1"/>
    </sheetView>
  </sheetViews>
  <sheetFormatPr baseColWidth="10" defaultColWidth="8.75" defaultRowHeight="11"/>
  <cols>
    <col min="1" max="1" width="90" style="1000" customWidth="1"/>
    <col min="2" max="3" width="20" style="232" customWidth="1"/>
    <col min="4" max="17" width="3.75" style="1008" customWidth="1"/>
    <col min="18" max="16384" width="8.75" style="1085"/>
  </cols>
  <sheetData>
    <row r="1" spans="1:17" ht="16">
      <c r="A1" s="1161" t="s">
        <v>1383</v>
      </c>
      <c r="B1" s="1224"/>
      <c r="C1" s="1224"/>
    </row>
    <row r="2" spans="1:17" ht="11.25" customHeight="1">
      <c r="A2" s="1004"/>
      <c r="B2" s="360"/>
      <c r="C2" s="360"/>
    </row>
    <row r="3" spans="1:17">
      <c r="A3" s="1003" t="s">
        <v>714</v>
      </c>
      <c r="B3" s="653">
        <v>2018</v>
      </c>
      <c r="C3" s="308">
        <v>2017</v>
      </c>
    </row>
    <row r="4" spans="1:17">
      <c r="A4" s="995" t="s">
        <v>347</v>
      </c>
      <c r="B4" s="633">
        <v>1271</v>
      </c>
      <c r="C4" s="501">
        <v>1416</v>
      </c>
    </row>
    <row r="5" spans="1:17">
      <c r="A5" s="995" t="s">
        <v>1391</v>
      </c>
      <c r="B5" s="633">
        <v>557</v>
      </c>
      <c r="C5" s="501">
        <v>351</v>
      </c>
    </row>
    <row r="6" spans="1:17">
      <c r="A6" s="1081" t="s">
        <v>1392</v>
      </c>
      <c r="B6" s="633"/>
      <c r="C6" s="501"/>
      <c r="D6" s="1083"/>
      <c r="E6" s="1083"/>
      <c r="F6" s="1083"/>
      <c r="G6" s="1083"/>
      <c r="H6" s="1083"/>
      <c r="I6" s="1083"/>
      <c r="J6" s="1083"/>
      <c r="K6" s="1083"/>
      <c r="L6" s="1083"/>
      <c r="M6" s="1083"/>
      <c r="N6" s="1083"/>
      <c r="O6" s="1083"/>
      <c r="P6" s="1083"/>
      <c r="Q6" s="1083"/>
    </row>
    <row r="7" spans="1:17">
      <c r="A7" s="1106" t="s">
        <v>352</v>
      </c>
      <c r="B7" s="633">
        <v>584</v>
      </c>
      <c r="C7" s="501">
        <v>523</v>
      </c>
      <c r="D7" s="1083"/>
      <c r="E7" s="1083"/>
      <c r="F7" s="1083"/>
      <c r="G7" s="1083"/>
      <c r="H7" s="1083"/>
      <c r="I7" s="1083"/>
      <c r="J7" s="1083"/>
      <c r="K7" s="1083"/>
      <c r="L7" s="1083"/>
      <c r="M7" s="1083"/>
      <c r="N7" s="1083"/>
      <c r="O7" s="1083"/>
      <c r="P7" s="1083"/>
      <c r="Q7" s="1083"/>
    </row>
    <row r="8" spans="1:17">
      <c r="A8" s="1106" t="s">
        <v>1592</v>
      </c>
      <c r="B8" s="633">
        <v>345</v>
      </c>
      <c r="C8" s="501">
        <v>265</v>
      </c>
      <c r="D8" s="1083"/>
      <c r="E8" s="1083"/>
      <c r="F8" s="1083"/>
      <c r="G8" s="1083"/>
      <c r="H8" s="1083"/>
      <c r="I8" s="1083"/>
      <c r="J8" s="1083"/>
      <c r="K8" s="1083"/>
      <c r="L8" s="1083"/>
      <c r="M8" s="1083"/>
      <c r="N8" s="1083"/>
      <c r="O8" s="1083"/>
      <c r="P8" s="1083"/>
      <c r="Q8" s="1083"/>
    </row>
    <row r="9" spans="1:17">
      <c r="A9" s="1087"/>
      <c r="B9" s="633"/>
      <c r="C9" s="501"/>
      <c r="D9" s="1083"/>
      <c r="E9" s="1083"/>
      <c r="F9" s="1083"/>
      <c r="G9" s="1083"/>
      <c r="H9" s="1083"/>
      <c r="I9" s="1083"/>
      <c r="J9" s="1083"/>
      <c r="K9" s="1083"/>
      <c r="L9" s="1083"/>
      <c r="M9" s="1083"/>
      <c r="N9" s="1083"/>
      <c r="O9" s="1083"/>
      <c r="P9" s="1083"/>
      <c r="Q9" s="1083"/>
    </row>
    <row r="10" spans="1:17">
      <c r="A10" s="1089" t="s">
        <v>1603</v>
      </c>
      <c r="B10" s="633"/>
      <c r="C10" s="501"/>
      <c r="D10" s="1083"/>
      <c r="E10" s="1083"/>
      <c r="F10" s="1083"/>
      <c r="G10" s="1083"/>
      <c r="H10" s="1083"/>
      <c r="I10" s="1083"/>
      <c r="J10" s="1083"/>
      <c r="K10" s="1083"/>
      <c r="L10" s="1083"/>
      <c r="M10" s="1083"/>
      <c r="N10" s="1083"/>
      <c r="O10" s="1083"/>
      <c r="P10" s="1083"/>
      <c r="Q10" s="1083"/>
    </row>
    <row r="11" spans="1:17">
      <c r="A11" s="1106" t="s">
        <v>444</v>
      </c>
      <c r="B11" s="633">
        <v>49</v>
      </c>
      <c r="C11" s="501">
        <v>109</v>
      </c>
      <c r="D11" s="1083"/>
      <c r="E11" s="1083"/>
      <c r="F11" s="1083"/>
      <c r="G11" s="1083"/>
      <c r="H11" s="1083"/>
      <c r="I11" s="1083"/>
      <c r="J11" s="1083"/>
      <c r="K11" s="1083"/>
      <c r="L11" s="1083"/>
      <c r="M11" s="1083"/>
      <c r="N11" s="1083"/>
      <c r="O11" s="1083"/>
      <c r="P11" s="1083"/>
      <c r="Q11" s="1083"/>
    </row>
    <row r="12" spans="1:17">
      <c r="A12" s="1106" t="s">
        <v>445</v>
      </c>
      <c r="B12" s="633">
        <v>1779</v>
      </c>
      <c r="C12" s="501">
        <v>1658</v>
      </c>
      <c r="D12" s="1083"/>
      <c r="E12" s="1083"/>
      <c r="F12" s="1083"/>
      <c r="G12" s="1083"/>
      <c r="H12" s="1083"/>
      <c r="I12" s="1083"/>
      <c r="J12" s="1083"/>
      <c r="K12" s="1083"/>
      <c r="L12" s="1083"/>
      <c r="M12" s="1083"/>
      <c r="N12" s="1083"/>
      <c r="O12" s="1083"/>
      <c r="P12" s="1083"/>
      <c r="Q12" s="1083"/>
    </row>
    <row r="13" spans="1:17">
      <c r="A13" s="1087"/>
      <c r="B13" s="633"/>
      <c r="C13" s="501"/>
      <c r="D13" s="1083"/>
      <c r="E13" s="1083"/>
      <c r="F13" s="1083"/>
      <c r="G13" s="1083"/>
      <c r="H13" s="1083"/>
      <c r="I13" s="1083"/>
      <c r="J13" s="1083"/>
      <c r="K13" s="1083"/>
      <c r="L13" s="1083"/>
      <c r="M13" s="1083"/>
      <c r="N13" s="1083"/>
      <c r="O13" s="1083"/>
      <c r="P13" s="1083"/>
      <c r="Q13" s="1083"/>
    </row>
    <row r="14" spans="1:17">
      <c r="A14" s="1089" t="s">
        <v>1392</v>
      </c>
      <c r="B14" s="633"/>
      <c r="C14" s="501"/>
      <c r="D14" s="1083"/>
      <c r="E14" s="1083"/>
      <c r="F14" s="1083"/>
      <c r="G14" s="1083"/>
      <c r="H14" s="1083"/>
      <c r="I14" s="1083"/>
      <c r="J14" s="1083"/>
      <c r="K14" s="1083"/>
      <c r="L14" s="1083"/>
      <c r="M14" s="1083"/>
      <c r="N14" s="1083"/>
      <c r="O14" s="1083"/>
      <c r="P14" s="1083"/>
      <c r="Q14" s="1083"/>
    </row>
    <row r="15" spans="1:17">
      <c r="A15" s="1106" t="s">
        <v>444</v>
      </c>
      <c r="B15" s="633">
        <v>41</v>
      </c>
      <c r="C15" s="501">
        <v>64</v>
      </c>
      <c r="D15" s="1083"/>
      <c r="E15" s="1083"/>
      <c r="F15" s="1083"/>
      <c r="G15" s="1083"/>
      <c r="H15" s="1083"/>
      <c r="I15" s="1083"/>
      <c r="J15" s="1083"/>
      <c r="K15" s="1083"/>
      <c r="L15" s="1083"/>
      <c r="M15" s="1083"/>
      <c r="N15" s="1083"/>
      <c r="O15" s="1083"/>
      <c r="P15" s="1083"/>
      <c r="Q15" s="1083"/>
    </row>
    <row r="16" spans="1:17">
      <c r="A16" s="1106" t="s">
        <v>445</v>
      </c>
      <c r="B16" s="633">
        <v>888</v>
      </c>
      <c r="C16" s="501">
        <v>724</v>
      </c>
      <c r="D16" s="1083"/>
      <c r="E16" s="1083"/>
      <c r="F16" s="1083"/>
      <c r="G16" s="1083"/>
      <c r="H16" s="1083"/>
      <c r="I16" s="1083"/>
      <c r="J16" s="1083"/>
      <c r="K16" s="1083"/>
      <c r="L16" s="1083"/>
      <c r="M16" s="1083"/>
      <c r="N16" s="1083"/>
      <c r="O16" s="1083"/>
      <c r="P16" s="1083"/>
      <c r="Q16" s="1083"/>
    </row>
    <row r="17" spans="1:17">
      <c r="A17" s="1087"/>
      <c r="B17" s="633"/>
      <c r="C17" s="501"/>
      <c r="D17" s="1083"/>
      <c r="E17" s="1083"/>
      <c r="F17" s="1083"/>
      <c r="G17" s="1083"/>
      <c r="H17" s="1083"/>
      <c r="I17" s="1083"/>
      <c r="J17" s="1083"/>
      <c r="K17" s="1083"/>
      <c r="L17" s="1083"/>
      <c r="M17" s="1083"/>
      <c r="N17" s="1083"/>
      <c r="O17" s="1083"/>
      <c r="P17" s="1083"/>
      <c r="Q17" s="1083"/>
    </row>
    <row r="18" spans="1:17">
      <c r="A18" s="737" t="s">
        <v>1593</v>
      </c>
      <c r="B18" s="633">
        <v>724</v>
      </c>
      <c r="C18" s="501">
        <v>615</v>
      </c>
      <c r="D18" s="1083"/>
      <c r="E18" s="1083"/>
      <c r="F18" s="1083"/>
      <c r="G18" s="1083"/>
      <c r="H18" s="1083"/>
      <c r="I18" s="1083"/>
      <c r="J18" s="1083"/>
      <c r="K18" s="1083"/>
      <c r="L18" s="1083"/>
      <c r="M18" s="1083"/>
      <c r="N18" s="1083"/>
      <c r="O18" s="1083"/>
      <c r="P18" s="1083"/>
      <c r="Q18" s="1083"/>
    </row>
    <row r="19" spans="1:17">
      <c r="A19" s="1088" t="s">
        <v>1594</v>
      </c>
      <c r="B19" s="628">
        <v>3794</v>
      </c>
      <c r="C19" s="479"/>
      <c r="M19" s="239"/>
    </row>
    <row r="20" spans="1:17">
      <c r="A20" s="1001"/>
      <c r="B20" s="221"/>
      <c r="C20" s="221"/>
    </row>
    <row r="21" spans="1:17" ht="21.75" customHeight="1">
      <c r="A21" s="1206" t="s">
        <v>1595</v>
      </c>
      <c r="B21" s="1206"/>
      <c r="C21" s="1206"/>
      <c r="D21" s="1040"/>
      <c r="E21" s="1040"/>
      <c r="F21" s="1040"/>
      <c r="G21" s="1040"/>
      <c r="H21" s="1040"/>
      <c r="I21" s="1040"/>
      <c r="J21" s="1040"/>
      <c r="K21" s="1040"/>
      <c r="L21" s="1040"/>
      <c r="M21" s="1040"/>
      <c r="N21" s="1040"/>
      <c r="O21" s="1040"/>
      <c r="P21" s="1040"/>
      <c r="Q21" s="1040"/>
    </row>
    <row r="23" spans="1:17" ht="159" customHeight="1">
      <c r="A23" s="1167" t="s">
        <v>1652</v>
      </c>
      <c r="B23" s="1167" t="s">
        <v>1591</v>
      </c>
      <c r="C23" s="1167">
        <v>0</v>
      </c>
    </row>
  </sheetData>
  <mergeCells count="3">
    <mergeCell ref="A1:C1"/>
    <mergeCell ref="A23:C23"/>
    <mergeCell ref="A21:C21"/>
  </mergeCells>
  <pageMargins left="0.75" right="0.75" top="1" bottom="1" header="0.5" footer="0.5"/>
  <pageSetup scale="8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Q21"/>
  <sheetViews>
    <sheetView zoomScaleNormal="100" workbookViewId="0">
      <selection sqref="A1:C1"/>
    </sheetView>
  </sheetViews>
  <sheetFormatPr baseColWidth="10" defaultColWidth="8.75" defaultRowHeight="11"/>
  <cols>
    <col min="1" max="1" width="90" style="225" customWidth="1"/>
    <col min="2" max="3" width="20" style="232" customWidth="1"/>
    <col min="4" max="17" width="3.75" style="205" customWidth="1"/>
    <col min="18" max="16384" width="8.75" style="1085"/>
  </cols>
  <sheetData>
    <row r="1" spans="1:17" ht="16">
      <c r="A1" s="1170" t="s">
        <v>1300</v>
      </c>
      <c r="B1" s="1256"/>
      <c r="C1" s="1256"/>
    </row>
    <row r="2" spans="1:17">
      <c r="A2" s="205"/>
      <c r="B2" s="349"/>
      <c r="C2" s="349"/>
    </row>
    <row r="3" spans="1:17">
      <c r="A3" s="1024"/>
      <c r="B3" s="349"/>
      <c r="C3" s="488" t="s">
        <v>1018</v>
      </c>
      <c r="D3" s="1024"/>
      <c r="E3" s="1024"/>
      <c r="F3" s="1024"/>
      <c r="G3" s="1024"/>
      <c r="H3" s="1024"/>
      <c r="I3" s="1024"/>
      <c r="J3" s="1024"/>
      <c r="K3" s="1024"/>
      <c r="L3" s="1024"/>
      <c r="M3" s="1024"/>
      <c r="N3" s="1024"/>
      <c r="O3" s="1024"/>
      <c r="P3" s="1024"/>
      <c r="Q3" s="1024"/>
    </row>
    <row r="4" spans="1:17" ht="11.25" customHeight="1">
      <c r="A4" s="303" t="s">
        <v>714</v>
      </c>
      <c r="B4" s="653">
        <v>2018</v>
      </c>
      <c r="C4" s="308">
        <v>2017</v>
      </c>
    </row>
    <row r="5" spans="1:17" ht="11.25" customHeight="1">
      <c r="A5" s="471" t="s">
        <v>51</v>
      </c>
      <c r="B5" s="633">
        <v>12</v>
      </c>
      <c r="C5" s="501">
        <v>28</v>
      </c>
    </row>
    <row r="6" spans="1:17" ht="11.25" customHeight="1">
      <c r="A6" s="471" t="s">
        <v>523</v>
      </c>
      <c r="B6" s="633">
        <v>3</v>
      </c>
      <c r="C6" s="501">
        <v>4</v>
      </c>
    </row>
    <row r="7" spans="1:17" ht="11.25" customHeight="1">
      <c r="A7" s="471" t="s">
        <v>34</v>
      </c>
      <c r="B7" s="633">
        <v>5</v>
      </c>
      <c r="C7" s="501">
        <v>3</v>
      </c>
    </row>
    <row r="8" spans="1:17" ht="11.25" customHeight="1">
      <c r="A8" s="471" t="s">
        <v>337</v>
      </c>
      <c r="B8" s="633">
        <v>3</v>
      </c>
      <c r="C8" s="501">
        <v>4</v>
      </c>
    </row>
    <row r="9" spans="1:17" ht="11.25" customHeight="1">
      <c r="A9" s="1081" t="s">
        <v>1589</v>
      </c>
      <c r="B9" s="633">
        <v>6</v>
      </c>
      <c r="C9" s="501"/>
    </row>
    <row r="10" spans="1:17" ht="11.25" customHeight="1">
      <c r="A10" s="471" t="s">
        <v>442</v>
      </c>
      <c r="B10" s="633">
        <v>42</v>
      </c>
      <c r="C10" s="501">
        <v>46</v>
      </c>
    </row>
    <row r="11" spans="1:17" ht="11.25" customHeight="1">
      <c r="A11" s="471" t="s">
        <v>86</v>
      </c>
      <c r="B11" s="633">
        <v>3</v>
      </c>
      <c r="C11" s="501">
        <v>3</v>
      </c>
    </row>
    <row r="12" spans="1:17" ht="11.25" customHeight="1">
      <c r="A12" s="471" t="s">
        <v>706</v>
      </c>
      <c r="B12" s="633"/>
      <c r="C12" s="501">
        <v>1</v>
      </c>
    </row>
    <row r="13" spans="1:17" ht="11.25" customHeight="1">
      <c r="A13" s="471" t="s">
        <v>443</v>
      </c>
      <c r="B13" s="633">
        <v>104</v>
      </c>
      <c r="C13" s="501">
        <v>97</v>
      </c>
    </row>
    <row r="14" spans="1:17" ht="11.25" customHeight="1">
      <c r="A14" s="549" t="s">
        <v>1055</v>
      </c>
      <c r="B14" s="628">
        <v>83</v>
      </c>
      <c r="C14" s="479">
        <v>52</v>
      </c>
    </row>
    <row r="15" spans="1:17" ht="11.25" customHeight="1">
      <c r="A15" s="529" t="s">
        <v>654</v>
      </c>
      <c r="B15" s="629">
        <v>262</v>
      </c>
      <c r="C15" s="528">
        <v>238</v>
      </c>
    </row>
    <row r="16" spans="1:17" ht="11.25" customHeight="1">
      <c r="A16" s="525"/>
      <c r="B16" s="633"/>
      <c r="C16" s="498"/>
    </row>
    <row r="17" spans="1:3" ht="11.25" customHeight="1">
      <c r="A17" s="505" t="s">
        <v>444</v>
      </c>
      <c r="B17" s="633">
        <v>34</v>
      </c>
      <c r="C17" s="501">
        <v>18</v>
      </c>
    </row>
    <row r="18" spans="1:3" ht="11.25" customHeight="1">
      <c r="A18" s="505" t="s">
        <v>445</v>
      </c>
      <c r="B18" s="633">
        <v>228</v>
      </c>
      <c r="C18" s="501">
        <v>221</v>
      </c>
    </row>
    <row r="20" spans="1:3" ht="11.25" customHeight="1">
      <c r="A20" s="1167" t="s">
        <v>1555</v>
      </c>
      <c r="B20" s="1167"/>
      <c r="C20" s="1167"/>
    </row>
    <row r="21" spans="1:3">
      <c r="A21" s="754"/>
    </row>
  </sheetData>
  <mergeCells count="2">
    <mergeCell ref="A1:C1"/>
    <mergeCell ref="A20:C20"/>
  </mergeCells>
  <phoneticPr fontId="0" type="noConversion"/>
  <pageMargins left="0.75" right="0.75" top="1" bottom="1" header="0.5" footer="0.5"/>
  <pageSetup scale="8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Q9"/>
  <sheetViews>
    <sheetView zoomScaleNormal="100" workbookViewId="0">
      <selection sqref="A1:C1"/>
    </sheetView>
  </sheetViews>
  <sheetFormatPr baseColWidth="10" defaultColWidth="8.75" defaultRowHeight="11"/>
  <cols>
    <col min="1" max="1" width="90" style="225" customWidth="1"/>
    <col min="2" max="3" width="20" style="232" customWidth="1"/>
    <col min="4" max="17" width="3.75" style="205" customWidth="1"/>
    <col min="18" max="16384" width="8.75" style="1085"/>
  </cols>
  <sheetData>
    <row r="1" spans="1:3" ht="15.75" customHeight="1">
      <c r="A1" s="1275" t="s">
        <v>1301</v>
      </c>
      <c r="B1" s="1276"/>
      <c r="C1" s="1276"/>
    </row>
    <row r="2" spans="1:3" ht="11.25" customHeight="1">
      <c r="A2" s="350"/>
      <c r="B2" s="344"/>
      <c r="C2" s="344"/>
    </row>
    <row r="3" spans="1:3" ht="11.25" customHeight="1">
      <c r="A3" s="303" t="s">
        <v>714</v>
      </c>
      <c r="B3" s="653">
        <v>2018</v>
      </c>
      <c r="C3" s="308">
        <v>2017</v>
      </c>
    </row>
    <row r="4" spans="1:3" ht="11.25" customHeight="1">
      <c r="A4" s="471" t="s">
        <v>1216</v>
      </c>
      <c r="B4" s="633">
        <v>461</v>
      </c>
      <c r="C4" s="501">
        <v>359</v>
      </c>
    </row>
    <row r="5" spans="1:3" ht="11.25" customHeight="1">
      <c r="A5" s="549" t="s">
        <v>1317</v>
      </c>
      <c r="B5" s="628">
        <v>26</v>
      </c>
      <c r="C5" s="479">
        <v>20</v>
      </c>
    </row>
    <row r="6" spans="1:3" ht="11.25" customHeight="1">
      <c r="A6" s="529" t="s">
        <v>654</v>
      </c>
      <c r="B6" s="629">
        <v>487</v>
      </c>
      <c r="C6" s="528">
        <v>379</v>
      </c>
    </row>
    <row r="8" spans="1:3" ht="22.5" customHeight="1">
      <c r="A8" s="1167" t="s">
        <v>1476</v>
      </c>
      <c r="B8" s="1167"/>
      <c r="C8" s="1167"/>
    </row>
    <row r="9" spans="1:3">
      <c r="A9" s="842"/>
    </row>
  </sheetData>
  <mergeCells count="2">
    <mergeCell ref="A1:C1"/>
    <mergeCell ref="A8:C8"/>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Q63"/>
  <sheetViews>
    <sheetView zoomScaleNormal="100" workbookViewId="0">
      <selection sqref="A1:J1"/>
    </sheetView>
  </sheetViews>
  <sheetFormatPr baseColWidth="10" defaultColWidth="8.75" defaultRowHeight="11"/>
  <cols>
    <col min="1" max="1" width="2.5" style="243" customWidth="1"/>
    <col min="2" max="2" width="54.25" style="337" customWidth="1"/>
    <col min="3" max="10" width="9.25" style="232" customWidth="1"/>
    <col min="11" max="17" width="3.75" style="205" customWidth="1"/>
    <col min="18" max="16384" width="8.75" style="243"/>
  </cols>
  <sheetData>
    <row r="1" spans="1:17" ht="15.75" customHeight="1">
      <c r="A1" s="1161" t="s">
        <v>1197</v>
      </c>
      <c r="B1" s="1161"/>
      <c r="C1" s="1161"/>
      <c r="D1" s="1161"/>
      <c r="E1" s="1161"/>
      <c r="F1" s="1161"/>
      <c r="G1" s="1161"/>
      <c r="H1" s="1161"/>
      <c r="I1" s="1161"/>
      <c r="J1" s="1161"/>
    </row>
    <row r="2" spans="1:17" ht="11.25" customHeight="1">
      <c r="A2" s="1015"/>
      <c r="B2" s="1015"/>
      <c r="C2" s="1015"/>
      <c r="D2" s="1015"/>
      <c r="E2" s="1015"/>
      <c r="F2" s="1015"/>
      <c r="G2" s="1015"/>
      <c r="H2" s="1015"/>
      <c r="I2" s="1015"/>
      <c r="J2" s="1015"/>
      <c r="K2" s="1017"/>
      <c r="L2" s="1017"/>
      <c r="M2" s="1017"/>
      <c r="N2" s="1017"/>
      <c r="O2" s="1017"/>
      <c r="P2" s="1017"/>
      <c r="Q2" s="1017"/>
    </row>
    <row r="3" spans="1:17">
      <c r="B3" s="354"/>
      <c r="C3" s="257"/>
      <c r="D3" s="257"/>
      <c r="E3" s="257"/>
      <c r="F3" s="257"/>
      <c r="G3" s="1013" t="s">
        <v>1018</v>
      </c>
      <c r="H3" s="1013" t="s">
        <v>1018</v>
      </c>
      <c r="I3" s="1013" t="s">
        <v>1018</v>
      </c>
      <c r="J3" s="1013" t="s">
        <v>1018</v>
      </c>
    </row>
    <row r="4" spans="1:17" ht="24">
      <c r="A4" s="1162" t="s">
        <v>714</v>
      </c>
      <c r="B4" s="1162"/>
      <c r="C4" s="679" t="s">
        <v>1644</v>
      </c>
      <c r="D4" s="679" t="s">
        <v>1645</v>
      </c>
      <c r="E4" s="679" t="s">
        <v>1646</v>
      </c>
      <c r="F4" s="679" t="s">
        <v>1647</v>
      </c>
      <c r="G4" s="580" t="s">
        <v>1648</v>
      </c>
      <c r="H4" s="580" t="s">
        <v>1649</v>
      </c>
      <c r="I4" s="580" t="s">
        <v>1650</v>
      </c>
      <c r="J4" s="580" t="s">
        <v>1651</v>
      </c>
    </row>
    <row r="5" spans="1:17">
      <c r="A5" s="1163" t="s">
        <v>1198</v>
      </c>
      <c r="B5" s="1163"/>
      <c r="C5" s="642"/>
      <c r="D5" s="642"/>
      <c r="E5" s="642"/>
      <c r="F5" s="642"/>
      <c r="G5" s="551"/>
      <c r="H5" s="551"/>
      <c r="I5" s="551"/>
      <c r="J5" s="551"/>
    </row>
    <row r="6" spans="1:17" ht="11.25" customHeight="1">
      <c r="A6" s="1130" t="s">
        <v>333</v>
      </c>
      <c r="B6" s="1130"/>
      <c r="C6" s="633">
        <v>865</v>
      </c>
      <c r="D6" s="633">
        <v>699</v>
      </c>
      <c r="E6" s="633">
        <v>785</v>
      </c>
      <c r="F6" s="633">
        <v>737</v>
      </c>
      <c r="G6" s="501">
        <v>696</v>
      </c>
      <c r="H6" s="501">
        <v>598</v>
      </c>
      <c r="I6" s="501">
        <v>641</v>
      </c>
      <c r="J6" s="501">
        <v>735</v>
      </c>
    </row>
    <row r="7" spans="1:17" ht="11.25" customHeight="1">
      <c r="A7" s="1130" t="s">
        <v>1109</v>
      </c>
      <c r="B7" s="1130"/>
      <c r="C7" s="633">
        <v>589</v>
      </c>
      <c r="D7" s="633">
        <v>148</v>
      </c>
      <c r="E7" s="633">
        <v>360</v>
      </c>
      <c r="F7" s="633">
        <v>414</v>
      </c>
      <c r="G7" s="501">
        <v>501</v>
      </c>
      <c r="H7" s="501">
        <v>418</v>
      </c>
      <c r="I7" s="501">
        <v>361</v>
      </c>
      <c r="J7" s="501">
        <v>405</v>
      </c>
    </row>
    <row r="8" spans="1:17" ht="11.25" customHeight="1">
      <c r="A8" s="1165" t="s">
        <v>1108</v>
      </c>
      <c r="B8" s="1165"/>
      <c r="C8" s="834">
        <v>419</v>
      </c>
      <c r="D8" s="628">
        <v>525</v>
      </c>
      <c r="E8" s="628">
        <v>409</v>
      </c>
      <c r="F8" s="628">
        <v>357</v>
      </c>
      <c r="G8" s="479">
        <v>316</v>
      </c>
      <c r="H8" s="479">
        <v>339</v>
      </c>
      <c r="I8" s="479">
        <v>361</v>
      </c>
      <c r="J8" s="479">
        <v>273</v>
      </c>
    </row>
    <row r="9" spans="1:17" ht="11.25" customHeight="1">
      <c r="A9" s="1159" t="s">
        <v>654</v>
      </c>
      <c r="B9" s="1159"/>
      <c r="C9" s="633">
        <v>1874</v>
      </c>
      <c r="D9" s="633">
        <v>1372</v>
      </c>
      <c r="E9" s="633">
        <v>1553</v>
      </c>
      <c r="F9" s="633">
        <v>1507</v>
      </c>
      <c r="G9" s="501">
        <v>1514</v>
      </c>
      <c r="H9" s="501">
        <v>1354</v>
      </c>
      <c r="I9" s="501">
        <v>1363</v>
      </c>
      <c r="J9" s="501">
        <v>1413</v>
      </c>
    </row>
    <row r="10" spans="1:17" ht="11.25" customHeight="1">
      <c r="A10" s="802"/>
      <c r="B10" s="537"/>
      <c r="C10" s="633"/>
      <c r="D10" s="633"/>
      <c r="E10" s="633"/>
      <c r="F10" s="633"/>
      <c r="G10" s="501"/>
      <c r="H10" s="501"/>
      <c r="I10" s="501"/>
      <c r="J10" s="501"/>
    </row>
    <row r="11" spans="1:17" ht="11.25" customHeight="1">
      <c r="A11" s="1159" t="s">
        <v>1200</v>
      </c>
      <c r="B11" s="1159"/>
      <c r="C11" s="633"/>
      <c r="D11" s="633"/>
      <c r="E11" s="633"/>
      <c r="F11" s="633"/>
      <c r="G11" s="501"/>
      <c r="H11" s="501"/>
      <c r="I11" s="501"/>
      <c r="J11" s="501"/>
    </row>
    <row r="12" spans="1:17" ht="11.25" customHeight="1">
      <c r="A12" s="1130" t="s">
        <v>333</v>
      </c>
      <c r="B12" s="1130"/>
      <c r="C12" s="633">
        <v>1878</v>
      </c>
      <c r="D12" s="633">
        <v>1742</v>
      </c>
      <c r="E12" s="633">
        <v>1622</v>
      </c>
      <c r="F12" s="633">
        <v>1401</v>
      </c>
      <c r="G12" s="501">
        <v>1220</v>
      </c>
      <c r="H12" s="501">
        <v>1249</v>
      </c>
      <c r="I12" s="501">
        <v>1239</v>
      </c>
      <c r="J12" s="501">
        <v>1234</v>
      </c>
    </row>
    <row r="13" spans="1:17" ht="11.25" customHeight="1">
      <c r="A13" s="1130" t="s">
        <v>1109</v>
      </c>
      <c r="B13" s="1130"/>
      <c r="C13" s="633">
        <v>1871</v>
      </c>
      <c r="D13" s="633">
        <v>1725</v>
      </c>
      <c r="E13" s="633">
        <v>2013</v>
      </c>
      <c r="F13" s="633">
        <v>2012</v>
      </c>
      <c r="G13" s="501">
        <v>1871</v>
      </c>
      <c r="H13" s="501">
        <v>1839</v>
      </c>
      <c r="I13" s="501">
        <v>1764</v>
      </c>
      <c r="J13" s="501">
        <v>1847</v>
      </c>
    </row>
    <row r="14" spans="1:17" ht="11.25" customHeight="1">
      <c r="A14" s="1165" t="s">
        <v>1108</v>
      </c>
      <c r="B14" s="1165"/>
      <c r="C14" s="834">
        <v>2417</v>
      </c>
      <c r="D14" s="628">
        <v>2451</v>
      </c>
      <c r="E14" s="628">
        <v>2269</v>
      </c>
      <c r="F14" s="628">
        <v>2077</v>
      </c>
      <c r="G14" s="479">
        <v>2009</v>
      </c>
      <c r="H14" s="479">
        <v>2018</v>
      </c>
      <c r="I14" s="479">
        <v>2087</v>
      </c>
      <c r="J14" s="479">
        <v>2033</v>
      </c>
    </row>
    <row r="15" spans="1:17" ht="11.25" customHeight="1">
      <c r="A15" s="1159" t="s">
        <v>654</v>
      </c>
      <c r="B15" s="1159"/>
      <c r="C15" s="633">
        <v>6166</v>
      </c>
      <c r="D15" s="633">
        <v>5918</v>
      </c>
      <c r="E15" s="633">
        <v>5904</v>
      </c>
      <c r="F15" s="633">
        <v>5490</v>
      </c>
      <c r="G15" s="501">
        <v>5100</v>
      </c>
      <c r="H15" s="501">
        <v>5107</v>
      </c>
      <c r="I15" s="501">
        <v>5089</v>
      </c>
      <c r="J15" s="501">
        <v>5114</v>
      </c>
    </row>
    <row r="16" spans="1:17" ht="11.25" customHeight="1">
      <c r="A16" s="802"/>
      <c r="B16" s="536"/>
      <c r="C16" s="633"/>
      <c r="D16" s="633"/>
      <c r="E16" s="633"/>
      <c r="F16" s="633"/>
      <c r="G16" s="501"/>
      <c r="H16" s="501"/>
      <c r="I16" s="501"/>
      <c r="J16" s="501"/>
    </row>
    <row r="17" spans="1:10" ht="11.25" customHeight="1">
      <c r="A17" s="1159" t="s">
        <v>514</v>
      </c>
      <c r="B17" s="1159"/>
      <c r="C17" s="633"/>
      <c r="D17" s="633"/>
      <c r="E17" s="633"/>
      <c r="F17" s="633"/>
      <c r="G17" s="501"/>
      <c r="H17" s="501"/>
      <c r="I17" s="501"/>
      <c r="J17" s="501"/>
    </row>
    <row r="18" spans="1:10" ht="11.25" customHeight="1">
      <c r="A18" s="1130" t="s">
        <v>333</v>
      </c>
      <c r="B18" s="1130"/>
      <c r="C18" s="633">
        <v>737</v>
      </c>
      <c r="D18" s="633">
        <v>572</v>
      </c>
      <c r="E18" s="633">
        <v>582</v>
      </c>
      <c r="F18" s="633">
        <v>535</v>
      </c>
      <c r="G18" s="501">
        <v>710</v>
      </c>
      <c r="H18" s="501">
        <v>569</v>
      </c>
      <c r="I18" s="501">
        <v>594</v>
      </c>
      <c r="J18" s="501">
        <v>534</v>
      </c>
    </row>
    <row r="19" spans="1:10" ht="11.25" customHeight="1">
      <c r="A19" s="1130" t="s">
        <v>1109</v>
      </c>
      <c r="B19" s="1130"/>
      <c r="C19" s="633">
        <v>431</v>
      </c>
      <c r="D19" s="633">
        <v>451</v>
      </c>
      <c r="E19" s="633">
        <v>368</v>
      </c>
      <c r="F19" s="633">
        <v>267</v>
      </c>
      <c r="G19" s="501">
        <v>425</v>
      </c>
      <c r="H19" s="501">
        <v>324</v>
      </c>
      <c r="I19" s="501">
        <v>412</v>
      </c>
      <c r="J19" s="501">
        <v>239</v>
      </c>
    </row>
    <row r="20" spans="1:10" ht="11.25" customHeight="1">
      <c r="A20" s="1166" t="s">
        <v>1108</v>
      </c>
      <c r="B20" s="1166"/>
      <c r="C20" s="834">
        <v>364</v>
      </c>
      <c r="D20" s="628">
        <v>307</v>
      </c>
      <c r="E20" s="628">
        <v>296</v>
      </c>
      <c r="F20" s="628">
        <v>264</v>
      </c>
      <c r="G20" s="479">
        <v>305</v>
      </c>
      <c r="H20" s="479">
        <v>282</v>
      </c>
      <c r="I20" s="479">
        <v>284</v>
      </c>
      <c r="J20" s="479">
        <v>233</v>
      </c>
    </row>
    <row r="21" spans="1:10" ht="11.25" customHeight="1">
      <c r="A21" s="1159" t="s">
        <v>654</v>
      </c>
      <c r="B21" s="1159"/>
      <c r="C21" s="633">
        <v>1532</v>
      </c>
      <c r="D21" s="633">
        <v>1330</v>
      </c>
      <c r="E21" s="633">
        <v>1246</v>
      </c>
      <c r="F21" s="633">
        <v>1066</v>
      </c>
      <c r="G21" s="501">
        <v>1441</v>
      </c>
      <c r="H21" s="501">
        <v>1175</v>
      </c>
      <c r="I21" s="501">
        <v>1290</v>
      </c>
      <c r="J21" s="501">
        <v>1005</v>
      </c>
    </row>
    <row r="22" spans="1:10" ht="11.25" customHeight="1">
      <c r="A22" s="802"/>
      <c r="B22" s="800"/>
      <c r="C22" s="633"/>
      <c r="D22" s="633"/>
      <c r="E22" s="633"/>
      <c r="F22" s="633"/>
      <c r="G22" s="501"/>
      <c r="H22" s="501"/>
      <c r="I22" s="501"/>
      <c r="J22" s="501"/>
    </row>
    <row r="23" spans="1:10" ht="11.25" customHeight="1">
      <c r="A23" s="1144" t="s">
        <v>30</v>
      </c>
      <c r="B23" s="1144"/>
      <c r="C23" s="633">
        <v>3</v>
      </c>
      <c r="D23" s="633">
        <v>3</v>
      </c>
      <c r="E23" s="633">
        <v>4</v>
      </c>
      <c r="F23" s="633">
        <v>3</v>
      </c>
      <c r="G23" s="501">
        <v>6</v>
      </c>
      <c r="H23" s="501">
        <v>3</v>
      </c>
      <c r="I23" s="501">
        <v>3</v>
      </c>
      <c r="J23" s="501">
        <v>1</v>
      </c>
    </row>
    <row r="24" spans="1:10" ht="11.25" customHeight="1">
      <c r="A24" s="802"/>
      <c r="B24" s="801"/>
      <c r="C24" s="633"/>
      <c r="D24" s="633"/>
      <c r="E24" s="633"/>
      <c r="F24" s="633"/>
      <c r="G24" s="501"/>
      <c r="H24" s="501"/>
      <c r="I24" s="501"/>
      <c r="J24" s="501"/>
    </row>
    <row r="25" spans="1:10" ht="11.25" customHeight="1">
      <c r="A25" s="1144" t="s">
        <v>1170</v>
      </c>
      <c r="B25" s="1144"/>
      <c r="C25" s="633">
        <v>237</v>
      </c>
      <c r="D25" s="633">
        <v>152</v>
      </c>
      <c r="E25" s="633">
        <v>134</v>
      </c>
      <c r="F25" s="633">
        <v>98</v>
      </c>
      <c r="G25" s="501">
        <v>250</v>
      </c>
      <c r="H25" s="501">
        <v>141</v>
      </c>
      <c r="I25" s="501">
        <v>130</v>
      </c>
      <c r="J25" s="501">
        <v>90</v>
      </c>
    </row>
    <row r="26" spans="1:10" ht="11.25" customHeight="1">
      <c r="A26" s="1130" t="s">
        <v>846</v>
      </c>
      <c r="B26" s="1130"/>
      <c r="C26" s="701">
        <v>15.4</v>
      </c>
      <c r="D26" s="693">
        <v>11.5</v>
      </c>
      <c r="E26" s="693">
        <v>10.7</v>
      </c>
      <c r="F26" s="693">
        <v>9.1999999999999993</v>
      </c>
      <c r="G26" s="523">
        <v>17.399999999999999</v>
      </c>
      <c r="H26" s="523">
        <v>12</v>
      </c>
      <c r="I26" s="523">
        <v>10.1</v>
      </c>
      <c r="J26" s="523">
        <v>9</v>
      </c>
    </row>
    <row r="27" spans="1:10" ht="11.25" customHeight="1">
      <c r="A27" s="802"/>
      <c r="B27" s="800"/>
      <c r="C27" s="633"/>
      <c r="D27" s="633"/>
      <c r="E27" s="633"/>
      <c r="F27" s="633"/>
      <c r="G27" s="501"/>
      <c r="H27" s="501"/>
      <c r="I27" s="501"/>
      <c r="J27" s="501"/>
    </row>
    <row r="28" spans="1:10" ht="11.25" customHeight="1">
      <c r="A28" s="1144" t="s">
        <v>423</v>
      </c>
      <c r="B28" s="1144"/>
      <c r="C28" s="633">
        <v>-37</v>
      </c>
      <c r="D28" s="633">
        <v>-31</v>
      </c>
      <c r="E28" s="633">
        <v>-31</v>
      </c>
      <c r="F28" s="633">
        <v>-30</v>
      </c>
      <c r="G28" s="501">
        <v>-42</v>
      </c>
      <c r="H28" s="501">
        <v>-30</v>
      </c>
      <c r="I28" s="501">
        <v>-30</v>
      </c>
      <c r="J28" s="501">
        <v>-33</v>
      </c>
    </row>
    <row r="29" spans="1:10" ht="11.25" customHeight="1">
      <c r="A29" s="1130" t="s">
        <v>1179</v>
      </c>
      <c r="B29" s="1130"/>
      <c r="C29" s="633">
        <v>-11</v>
      </c>
      <c r="D29" s="633">
        <v>-11</v>
      </c>
      <c r="E29" s="633">
        <v>-11</v>
      </c>
      <c r="F29" s="633">
        <v>-10</v>
      </c>
      <c r="G29" s="501">
        <v>-10</v>
      </c>
      <c r="H29" s="501">
        <v>-9</v>
      </c>
      <c r="I29" s="501">
        <v>-9</v>
      </c>
      <c r="J29" s="501">
        <v>-9</v>
      </c>
    </row>
    <row r="30" spans="1:10" ht="11.25" customHeight="1">
      <c r="A30" s="802"/>
      <c r="B30" s="800"/>
      <c r="C30" s="642"/>
      <c r="D30" s="633"/>
      <c r="E30" s="633"/>
      <c r="F30" s="633"/>
      <c r="G30" s="501"/>
      <c r="H30" s="501"/>
      <c r="I30" s="501"/>
      <c r="J30" s="501"/>
    </row>
    <row r="31" spans="1:10" ht="11.25" customHeight="1">
      <c r="A31" s="1144" t="s">
        <v>1171</v>
      </c>
      <c r="B31" s="1144"/>
      <c r="C31" s="633">
        <v>226</v>
      </c>
      <c r="D31" s="633">
        <v>141</v>
      </c>
      <c r="E31" s="633">
        <v>123</v>
      </c>
      <c r="F31" s="633">
        <v>88</v>
      </c>
      <c r="G31" s="501">
        <v>241</v>
      </c>
      <c r="H31" s="501">
        <v>131</v>
      </c>
      <c r="I31" s="501">
        <v>122</v>
      </c>
      <c r="J31" s="501">
        <v>82</v>
      </c>
    </row>
    <row r="32" spans="1:10" ht="11.25" customHeight="1">
      <c r="A32" s="1130" t="s">
        <v>846</v>
      </c>
      <c r="B32" s="1130"/>
      <c r="C32" s="701">
        <v>14.7</v>
      </c>
      <c r="D32" s="701">
        <v>10.6</v>
      </c>
      <c r="E32" s="701">
        <v>9.8000000000000007</v>
      </c>
      <c r="F32" s="701">
        <v>8.3000000000000007</v>
      </c>
      <c r="G32" s="603">
        <v>16.7</v>
      </c>
      <c r="H32" s="603">
        <v>11.2</v>
      </c>
      <c r="I32" s="603">
        <v>9.5</v>
      </c>
      <c r="J32" s="603">
        <v>8.1</v>
      </c>
    </row>
    <row r="33" spans="1:10" ht="11.25" customHeight="1">
      <c r="A33" s="802"/>
      <c r="B33" s="800"/>
      <c r="C33" s="678"/>
      <c r="D33" s="633"/>
      <c r="E33" s="633"/>
      <c r="F33" s="633"/>
      <c r="G33" s="501"/>
      <c r="H33" s="501"/>
      <c r="I33" s="501"/>
      <c r="J33" s="501"/>
    </row>
    <row r="34" spans="1:10" ht="11.25" customHeight="1">
      <c r="A34" s="1144" t="s">
        <v>1181</v>
      </c>
      <c r="B34" s="1144"/>
      <c r="C34" s="835">
        <v>-20</v>
      </c>
      <c r="D34" s="633"/>
      <c r="E34" s="633">
        <v>-12</v>
      </c>
      <c r="F34" s="633">
        <v>-3</v>
      </c>
      <c r="G34" s="501">
        <v>-19</v>
      </c>
      <c r="H34" s="501">
        <v>-4</v>
      </c>
      <c r="I34" s="501">
        <v>-8</v>
      </c>
      <c r="J34" s="501">
        <v>-6</v>
      </c>
    </row>
    <row r="35" spans="1:10">
      <c r="A35" s="802"/>
      <c r="B35" s="795"/>
      <c r="C35" s="836"/>
      <c r="D35" s="633"/>
      <c r="E35" s="633"/>
      <c r="F35" s="633"/>
      <c r="G35" s="501"/>
      <c r="H35" s="501"/>
      <c r="I35" s="501"/>
      <c r="J35" s="501"/>
    </row>
    <row r="36" spans="1:10">
      <c r="A36" s="1144" t="s">
        <v>194</v>
      </c>
      <c r="B36" s="1144"/>
      <c r="C36" s="633">
        <v>206</v>
      </c>
      <c r="D36" s="633">
        <v>141</v>
      </c>
      <c r="E36" s="633">
        <v>111</v>
      </c>
      <c r="F36" s="633">
        <v>85</v>
      </c>
      <c r="G36" s="501">
        <v>222</v>
      </c>
      <c r="H36" s="501">
        <v>127</v>
      </c>
      <c r="I36" s="501">
        <v>114</v>
      </c>
      <c r="J36" s="501">
        <v>76</v>
      </c>
    </row>
    <row r="37" spans="1:10">
      <c r="A37" s="1130" t="s">
        <v>846</v>
      </c>
      <c r="B37" s="1130"/>
      <c r="C37" s="701">
        <v>13.4</v>
      </c>
      <c r="D37" s="701">
        <v>10.6</v>
      </c>
      <c r="E37" s="701">
        <v>8.9</v>
      </c>
      <c r="F37" s="701">
        <v>8</v>
      </c>
      <c r="G37" s="603">
        <v>15.4</v>
      </c>
      <c r="H37" s="603">
        <v>10.8</v>
      </c>
      <c r="I37" s="603">
        <v>8.8000000000000007</v>
      </c>
      <c r="J37" s="603">
        <v>7.5</v>
      </c>
    </row>
    <row r="38" spans="1:10">
      <c r="A38" s="802"/>
      <c r="B38" s="795"/>
      <c r="C38" s="837"/>
      <c r="D38" s="633"/>
      <c r="E38" s="633"/>
      <c r="F38" s="633"/>
      <c r="G38" s="501"/>
      <c r="H38" s="501"/>
      <c r="I38" s="501"/>
      <c r="J38" s="501"/>
    </row>
    <row r="39" spans="1:10">
      <c r="A39" s="1144" t="s">
        <v>190</v>
      </c>
      <c r="B39" s="1144"/>
      <c r="C39" s="633">
        <v>-12</v>
      </c>
      <c r="D39" s="633">
        <v>-11</v>
      </c>
      <c r="E39" s="633">
        <v>-8</v>
      </c>
      <c r="F39" s="633">
        <v>-9</v>
      </c>
      <c r="G39" s="501">
        <v>-10</v>
      </c>
      <c r="H39" s="501">
        <v>-17</v>
      </c>
      <c r="I39" s="501">
        <v>-14</v>
      </c>
      <c r="J39" s="501">
        <v>-5</v>
      </c>
    </row>
    <row r="40" spans="1:10">
      <c r="A40" s="1144" t="s">
        <v>649</v>
      </c>
      <c r="B40" s="1144"/>
      <c r="C40" s="835">
        <v>194</v>
      </c>
      <c r="D40" s="633">
        <v>130</v>
      </c>
      <c r="E40" s="633">
        <v>102</v>
      </c>
      <c r="F40" s="633">
        <v>76</v>
      </c>
      <c r="G40" s="501">
        <v>211</v>
      </c>
      <c r="H40" s="501">
        <v>110</v>
      </c>
      <c r="I40" s="501">
        <v>99</v>
      </c>
      <c r="J40" s="501">
        <v>70</v>
      </c>
    </row>
    <row r="41" spans="1:10">
      <c r="A41" s="1144" t="s">
        <v>575</v>
      </c>
      <c r="B41" s="1144"/>
      <c r="C41" s="835">
        <v>-41</v>
      </c>
      <c r="D41" s="633">
        <v>-29</v>
      </c>
      <c r="E41" s="633">
        <v>-28</v>
      </c>
      <c r="F41" s="633">
        <v>-19</v>
      </c>
      <c r="G41" s="501">
        <v>-47</v>
      </c>
      <c r="H41" s="501">
        <v>-28</v>
      </c>
      <c r="I41" s="501">
        <v>-26</v>
      </c>
      <c r="J41" s="501">
        <v>-16</v>
      </c>
    </row>
    <row r="42" spans="1:10" ht="10.25" customHeight="1">
      <c r="A42" s="802"/>
      <c r="B42" s="801"/>
      <c r="C42" s="836"/>
      <c r="D42" s="633"/>
      <c r="E42" s="633"/>
      <c r="F42" s="633"/>
      <c r="G42" s="501"/>
      <c r="H42" s="501"/>
      <c r="I42" s="501"/>
      <c r="J42" s="501"/>
    </row>
    <row r="43" spans="1:10">
      <c r="A43" s="1144" t="s">
        <v>500</v>
      </c>
      <c r="B43" s="1144"/>
      <c r="C43" s="835">
        <v>153</v>
      </c>
      <c r="D43" s="633">
        <v>101</v>
      </c>
      <c r="E43" s="633">
        <v>75</v>
      </c>
      <c r="F43" s="633">
        <v>57</v>
      </c>
      <c r="G43" s="501">
        <v>165</v>
      </c>
      <c r="H43" s="501">
        <v>82</v>
      </c>
      <c r="I43" s="501">
        <v>73</v>
      </c>
      <c r="J43" s="501">
        <v>54</v>
      </c>
    </row>
    <row r="44" spans="1:10">
      <c r="A44" s="802"/>
      <c r="B44" s="795"/>
      <c r="C44" s="633"/>
      <c r="D44" s="633"/>
      <c r="E44" s="633"/>
      <c r="F44" s="633"/>
      <c r="G44" s="501"/>
      <c r="H44" s="501"/>
      <c r="I44" s="501"/>
      <c r="J44" s="501"/>
    </row>
    <row r="45" spans="1:10">
      <c r="A45" s="1144" t="s">
        <v>1177</v>
      </c>
      <c r="B45" s="1144"/>
      <c r="C45" s="837">
        <v>0.25</v>
      </c>
      <c r="D45" s="678">
        <v>0.17</v>
      </c>
      <c r="E45" s="678">
        <v>0.13</v>
      </c>
      <c r="F45" s="678">
        <v>0.1</v>
      </c>
      <c r="G45" s="560">
        <v>0.28000000000000003</v>
      </c>
      <c r="H45" s="560">
        <v>0.14000000000000001</v>
      </c>
      <c r="I45" s="560">
        <v>0.12</v>
      </c>
      <c r="J45" s="560">
        <v>0.09</v>
      </c>
    </row>
    <row r="46" spans="1:10">
      <c r="A46" s="802"/>
      <c r="B46" s="795"/>
      <c r="C46" s="836"/>
      <c r="D46" s="633"/>
      <c r="E46" s="633"/>
      <c r="F46" s="633"/>
      <c r="G46" s="501"/>
      <c r="H46" s="501"/>
      <c r="I46" s="501"/>
      <c r="J46" s="501"/>
    </row>
    <row r="47" spans="1:10">
      <c r="A47" s="1144" t="s">
        <v>848</v>
      </c>
      <c r="B47" s="1144"/>
      <c r="C47" s="835">
        <v>48</v>
      </c>
      <c r="D47" s="633">
        <v>26</v>
      </c>
      <c r="E47" s="633">
        <v>194</v>
      </c>
      <c r="F47" s="633">
        <v>37</v>
      </c>
      <c r="G47" s="501">
        <v>79</v>
      </c>
      <c r="H47" s="501">
        <v>156</v>
      </c>
      <c r="I47" s="501">
        <v>11</v>
      </c>
      <c r="J47" s="501">
        <v>9</v>
      </c>
    </row>
    <row r="48" spans="1:10">
      <c r="A48" s="1130" t="s">
        <v>438</v>
      </c>
      <c r="B48" s="1130"/>
      <c r="C48" s="835">
        <v>-1</v>
      </c>
      <c r="D48" s="633"/>
      <c r="E48" s="633">
        <v>177</v>
      </c>
      <c r="F48" s="633">
        <v>20</v>
      </c>
      <c r="G48" s="501">
        <v>45</v>
      </c>
      <c r="H48" s="501">
        <v>145</v>
      </c>
      <c r="I48" s="501"/>
      <c r="J48" s="501">
        <v>1</v>
      </c>
    </row>
    <row r="49" spans="1:10">
      <c r="A49" s="802"/>
      <c r="B49" s="795"/>
      <c r="C49" s="836"/>
      <c r="D49" s="633"/>
      <c r="E49" s="633"/>
      <c r="F49" s="633"/>
      <c r="G49" s="501"/>
      <c r="H49" s="501"/>
      <c r="I49" s="501"/>
      <c r="J49" s="501"/>
    </row>
    <row r="50" spans="1:10">
      <c r="A50" s="1144" t="s">
        <v>568</v>
      </c>
      <c r="B50" s="1144"/>
      <c r="C50" s="835">
        <v>349</v>
      </c>
      <c r="D50" s="633">
        <v>122</v>
      </c>
      <c r="E50" s="633">
        <v>41</v>
      </c>
      <c r="F50" s="633">
        <v>-42</v>
      </c>
      <c r="G50" s="501">
        <v>276</v>
      </c>
      <c r="H50" s="501">
        <v>150</v>
      </c>
      <c r="I50" s="501">
        <v>2</v>
      </c>
      <c r="J50" s="501">
        <v>2</v>
      </c>
    </row>
    <row r="51" spans="1:10">
      <c r="A51" s="802"/>
      <c r="B51" s="795"/>
      <c r="C51" s="836"/>
      <c r="D51" s="633"/>
      <c r="E51" s="633"/>
      <c r="F51" s="633"/>
      <c r="G51" s="501"/>
      <c r="H51" s="501"/>
      <c r="I51" s="501"/>
      <c r="J51" s="501"/>
    </row>
    <row r="52" spans="1:10">
      <c r="A52" s="1144" t="s">
        <v>1202</v>
      </c>
      <c r="B52" s="1144"/>
      <c r="C52" s="835">
        <v>581</v>
      </c>
      <c r="D52" s="633">
        <v>782</v>
      </c>
      <c r="E52" s="633">
        <v>790</v>
      </c>
      <c r="F52" s="633">
        <v>726</v>
      </c>
      <c r="G52" s="501">
        <v>563</v>
      </c>
      <c r="H52" s="501">
        <v>632</v>
      </c>
      <c r="I52" s="501">
        <v>658</v>
      </c>
      <c r="J52" s="501">
        <v>561</v>
      </c>
    </row>
    <row r="53" spans="1:10">
      <c r="A53" s="802"/>
      <c r="B53" s="795"/>
      <c r="C53" s="836"/>
      <c r="D53" s="633"/>
      <c r="E53" s="633"/>
      <c r="F53" s="633"/>
      <c r="G53" s="501"/>
      <c r="H53" s="501"/>
      <c r="I53" s="501"/>
      <c r="J53" s="501"/>
    </row>
    <row r="54" spans="1:10">
      <c r="A54" s="1159" t="s">
        <v>1111</v>
      </c>
      <c r="B54" s="1159"/>
      <c r="C54" s="835"/>
      <c r="D54" s="633"/>
      <c r="E54" s="633"/>
      <c r="F54" s="633"/>
      <c r="G54" s="501"/>
      <c r="H54" s="501"/>
      <c r="I54" s="501"/>
      <c r="J54" s="501"/>
    </row>
    <row r="55" spans="1:10">
      <c r="A55" s="1130" t="s">
        <v>333</v>
      </c>
      <c r="B55" s="1130"/>
      <c r="C55" s="835">
        <v>11322</v>
      </c>
      <c r="D55" s="633">
        <v>11426</v>
      </c>
      <c r="E55" s="633">
        <v>11345</v>
      </c>
      <c r="F55" s="633">
        <v>11328</v>
      </c>
      <c r="G55" s="501">
        <v>11234</v>
      </c>
      <c r="H55" s="501">
        <v>11135</v>
      </c>
      <c r="I55" s="501">
        <v>11059</v>
      </c>
      <c r="J55" s="501">
        <v>11067</v>
      </c>
    </row>
    <row r="56" spans="1:10">
      <c r="A56" s="1130" t="s">
        <v>1109</v>
      </c>
      <c r="B56" s="1130"/>
      <c r="C56" s="835">
        <v>1171</v>
      </c>
      <c r="D56" s="633">
        <v>1165</v>
      </c>
      <c r="E56" s="633">
        <v>1135</v>
      </c>
      <c r="F56" s="633">
        <v>1084</v>
      </c>
      <c r="G56" s="501">
        <v>1038</v>
      </c>
      <c r="H56" s="501">
        <v>1017</v>
      </c>
      <c r="I56" s="501">
        <v>928</v>
      </c>
      <c r="J56" s="501">
        <v>913</v>
      </c>
    </row>
    <row r="57" spans="1:10">
      <c r="A57" s="1130" t="s">
        <v>1108</v>
      </c>
      <c r="B57" s="1130"/>
      <c r="C57" s="835">
        <v>5995</v>
      </c>
      <c r="D57" s="633">
        <v>6195</v>
      </c>
      <c r="E57" s="633">
        <v>6151</v>
      </c>
      <c r="F57" s="633">
        <v>5197</v>
      </c>
      <c r="G57" s="501">
        <v>5235</v>
      </c>
      <c r="H57" s="501">
        <v>5167</v>
      </c>
      <c r="I57" s="501">
        <v>5257</v>
      </c>
      <c r="J57" s="501">
        <v>5317</v>
      </c>
    </row>
    <row r="58" spans="1:10">
      <c r="A58" s="1160" t="s">
        <v>595</v>
      </c>
      <c r="B58" s="1160"/>
      <c r="C58" s="838">
        <v>805</v>
      </c>
      <c r="D58" s="628">
        <v>634</v>
      </c>
      <c r="E58" s="628">
        <v>601</v>
      </c>
      <c r="F58" s="628">
        <v>573</v>
      </c>
      <c r="G58" s="479">
        <v>559</v>
      </c>
      <c r="H58" s="479">
        <v>540</v>
      </c>
      <c r="I58" s="479">
        <v>539</v>
      </c>
      <c r="J58" s="479">
        <v>533</v>
      </c>
    </row>
    <row r="59" spans="1:10">
      <c r="A59" s="1159" t="s">
        <v>654</v>
      </c>
      <c r="B59" s="1159"/>
      <c r="C59" s="835">
        <v>19294</v>
      </c>
      <c r="D59" s="633">
        <v>19420</v>
      </c>
      <c r="E59" s="633">
        <v>19231</v>
      </c>
      <c r="F59" s="633">
        <v>18182</v>
      </c>
      <c r="G59" s="501">
        <v>18065</v>
      </c>
      <c r="H59" s="501">
        <v>17859</v>
      </c>
      <c r="I59" s="501">
        <v>17783</v>
      </c>
      <c r="J59" s="501">
        <v>17832</v>
      </c>
    </row>
    <row r="61" spans="1:10">
      <c r="A61" s="1164" t="s">
        <v>1352</v>
      </c>
      <c r="B61" s="1164"/>
      <c r="C61" s="1164">
        <v>0</v>
      </c>
      <c r="D61" s="1164"/>
      <c r="E61" s="1164">
        <v>0</v>
      </c>
      <c r="F61" s="1164"/>
      <c r="G61" s="1164">
        <v>0</v>
      </c>
      <c r="H61" s="1164"/>
      <c r="I61" s="1164">
        <v>0</v>
      </c>
      <c r="J61" s="1164"/>
    </row>
    <row r="63" spans="1:10">
      <c r="A63" s="1164" t="s">
        <v>1469</v>
      </c>
      <c r="B63" s="1164"/>
      <c r="C63" s="1164">
        <v>0</v>
      </c>
      <c r="D63" s="1164"/>
      <c r="E63" s="1164">
        <v>0</v>
      </c>
      <c r="F63" s="1164"/>
      <c r="G63" s="1164">
        <v>0</v>
      </c>
      <c r="H63" s="1164"/>
      <c r="I63" s="1164">
        <v>0</v>
      </c>
      <c r="J63" s="1164"/>
    </row>
  </sheetData>
  <mergeCells count="44">
    <mergeCell ref="A63:J63"/>
    <mergeCell ref="A61:J61"/>
    <mergeCell ref="A6:B6"/>
    <mergeCell ref="A7:B7"/>
    <mergeCell ref="A8:B8"/>
    <mergeCell ref="A12:B12"/>
    <mergeCell ref="A13:B13"/>
    <mergeCell ref="A14:B14"/>
    <mergeCell ref="A18:B18"/>
    <mergeCell ref="A19:B19"/>
    <mergeCell ref="A20:B20"/>
    <mergeCell ref="A26:B26"/>
    <mergeCell ref="A29:B29"/>
    <mergeCell ref="A32:B32"/>
    <mergeCell ref="A37:B37"/>
    <mergeCell ref="A48:B48"/>
    <mergeCell ref="A15:B15"/>
    <mergeCell ref="A17:B17"/>
    <mergeCell ref="A21:B21"/>
    <mergeCell ref="A23:B23"/>
    <mergeCell ref="A52:B52"/>
    <mergeCell ref="A25:B25"/>
    <mergeCell ref="A36:B36"/>
    <mergeCell ref="A39:B39"/>
    <mergeCell ref="A40:B40"/>
    <mergeCell ref="A41:B41"/>
    <mergeCell ref="A28:B28"/>
    <mergeCell ref="A31:B31"/>
    <mergeCell ref="A34:B34"/>
    <mergeCell ref="A1:J1"/>
    <mergeCell ref="A4:B4"/>
    <mergeCell ref="A5:B5"/>
    <mergeCell ref="A9:B9"/>
    <mergeCell ref="A11:B11"/>
    <mergeCell ref="A54:B54"/>
    <mergeCell ref="A59:B59"/>
    <mergeCell ref="A43:B43"/>
    <mergeCell ref="A45:B45"/>
    <mergeCell ref="A47:B47"/>
    <mergeCell ref="A50:B50"/>
    <mergeCell ref="A56:B56"/>
    <mergeCell ref="A57:B57"/>
    <mergeCell ref="A58:B58"/>
    <mergeCell ref="A55:B55"/>
  </mergeCells>
  <phoneticPr fontId="1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D004-D99D-4DD4-AB27-CA990864B42C}">
  <sheetPr codeName="Sheet39"/>
  <dimension ref="A1:Q34"/>
  <sheetViews>
    <sheetView zoomScaleNormal="100" workbookViewId="0">
      <selection sqref="A1:G1"/>
    </sheetView>
  </sheetViews>
  <sheetFormatPr baseColWidth="10" defaultColWidth="8.75" defaultRowHeight="11"/>
  <cols>
    <col min="1" max="1" width="52" style="1000" customWidth="1"/>
    <col min="2" max="7" width="13" style="232" customWidth="1"/>
    <col min="8" max="17" width="3.75" style="1008" customWidth="1"/>
    <col min="18" max="16384" width="8.75" style="1085"/>
  </cols>
  <sheetData>
    <row r="1" spans="1:17" ht="15.75" customHeight="1">
      <c r="A1" s="1275" t="s">
        <v>1393</v>
      </c>
      <c r="B1" s="1276"/>
      <c r="C1" s="1276"/>
      <c r="D1" s="1276"/>
      <c r="E1" s="1276"/>
      <c r="F1" s="1276"/>
      <c r="G1" s="1276"/>
    </row>
    <row r="2" spans="1:17" ht="11.25" customHeight="1">
      <c r="A2" s="1035"/>
      <c r="B2" s="344"/>
      <c r="C2" s="344"/>
      <c r="D2" s="344"/>
      <c r="E2" s="344"/>
      <c r="F2" s="344"/>
      <c r="G2" s="344"/>
    </row>
    <row r="3" spans="1:17" ht="11.25" customHeight="1">
      <c r="A3" s="1207" t="s">
        <v>1045</v>
      </c>
      <c r="B3" s="1207"/>
      <c r="C3" s="1207"/>
      <c r="D3" s="1207"/>
      <c r="E3" s="1207"/>
      <c r="F3" s="1207"/>
      <c r="G3" s="1207"/>
      <c r="H3" s="1028"/>
      <c r="I3" s="1028"/>
      <c r="J3" s="1028"/>
      <c r="K3" s="1028"/>
      <c r="L3" s="1028"/>
      <c r="M3" s="1028"/>
      <c r="N3" s="1028"/>
      <c r="O3" s="1028"/>
      <c r="P3" s="1028"/>
      <c r="Q3" s="1028"/>
    </row>
    <row r="4" spans="1:17" ht="11.25" customHeight="1">
      <c r="A4" s="1035"/>
      <c r="B4" s="344"/>
      <c r="C4" s="344"/>
      <c r="D4" s="344"/>
      <c r="E4" s="344"/>
      <c r="F4" s="344"/>
      <c r="G4" s="344"/>
      <c r="H4" s="1028"/>
      <c r="I4" s="1028"/>
      <c r="J4" s="1028"/>
      <c r="K4" s="1028"/>
      <c r="L4" s="1028"/>
      <c r="M4" s="1028"/>
      <c r="N4" s="1028"/>
      <c r="O4" s="1028"/>
      <c r="P4" s="1028"/>
      <c r="Q4" s="1028"/>
    </row>
    <row r="5" spans="1:17" ht="11.25" customHeight="1">
      <c r="A5" s="1003" t="s">
        <v>714</v>
      </c>
      <c r="B5" s="308"/>
      <c r="C5" s="390"/>
      <c r="D5" s="390"/>
      <c r="E5" s="390"/>
      <c r="F5" s="685">
        <v>2018</v>
      </c>
      <c r="G5" s="308">
        <v>2017</v>
      </c>
    </row>
    <row r="6" spans="1:17" ht="11.25" customHeight="1">
      <c r="A6" s="1033" t="s">
        <v>1532</v>
      </c>
      <c r="B6" s="567"/>
      <c r="C6" s="567"/>
      <c r="D6" s="567"/>
      <c r="E6" s="567"/>
      <c r="F6" s="633">
        <v>748</v>
      </c>
      <c r="G6" s="501">
        <v>517</v>
      </c>
    </row>
    <row r="7" spans="1:17" ht="11.25" customHeight="1">
      <c r="A7" s="1032" t="s">
        <v>1533</v>
      </c>
      <c r="B7" s="585"/>
      <c r="C7" s="585"/>
      <c r="D7" s="585"/>
      <c r="E7" s="585"/>
      <c r="F7" s="628">
        <v>74</v>
      </c>
      <c r="G7" s="479">
        <v>102</v>
      </c>
      <c r="H7" s="1028"/>
      <c r="I7" s="1028"/>
      <c r="J7" s="1028"/>
      <c r="K7" s="1028"/>
      <c r="L7" s="1028"/>
      <c r="M7" s="1028"/>
      <c r="N7" s="1028"/>
      <c r="O7" s="1028"/>
      <c r="P7" s="1028"/>
      <c r="Q7" s="1028"/>
    </row>
    <row r="8" spans="1:17" ht="11.25" customHeight="1">
      <c r="A8" s="1031" t="s">
        <v>1437</v>
      </c>
      <c r="B8" s="567"/>
      <c r="C8" s="567"/>
      <c r="D8" s="567"/>
      <c r="E8" s="567"/>
      <c r="F8" s="633">
        <v>823</v>
      </c>
      <c r="G8" s="501">
        <v>619</v>
      </c>
      <c r="H8" s="1028"/>
      <c r="I8" s="1028"/>
      <c r="J8" s="1028"/>
      <c r="K8" s="1028"/>
      <c r="L8" s="1028"/>
      <c r="M8" s="1028"/>
      <c r="N8" s="1028"/>
      <c r="O8" s="1028"/>
      <c r="P8" s="1028"/>
      <c r="Q8" s="1028"/>
    </row>
    <row r="9" spans="1:17" ht="11.25" customHeight="1">
      <c r="A9" s="1027"/>
      <c r="B9" s="567"/>
      <c r="C9" s="567"/>
      <c r="D9" s="567"/>
      <c r="E9" s="567"/>
      <c r="F9" s="633"/>
      <c r="G9" s="501"/>
      <c r="H9" s="1028"/>
      <c r="I9" s="1028"/>
      <c r="J9" s="1028"/>
      <c r="K9" s="1028"/>
      <c r="L9" s="1028"/>
      <c r="M9" s="1028"/>
      <c r="N9" s="1028"/>
      <c r="O9" s="1028"/>
      <c r="P9" s="1028"/>
      <c r="Q9" s="1028"/>
    </row>
    <row r="10" spans="1:17" ht="11.25" customHeight="1">
      <c r="A10" s="1033" t="s">
        <v>346</v>
      </c>
      <c r="B10" s="567"/>
      <c r="C10" s="567"/>
      <c r="D10" s="567"/>
      <c r="E10" s="567"/>
      <c r="F10" s="633">
        <v>-3</v>
      </c>
      <c r="G10" s="501">
        <v>-5</v>
      </c>
      <c r="H10" s="1028"/>
      <c r="I10" s="1028"/>
      <c r="J10" s="1028"/>
      <c r="K10" s="1028"/>
      <c r="L10" s="1028"/>
      <c r="M10" s="1028"/>
      <c r="N10" s="1028"/>
      <c r="O10" s="1028"/>
      <c r="P10" s="1028"/>
      <c r="Q10" s="1028"/>
    </row>
    <row r="11" spans="1:17" ht="11.25" customHeight="1">
      <c r="A11" s="1032" t="s">
        <v>541</v>
      </c>
      <c r="B11" s="585"/>
      <c r="C11" s="585"/>
      <c r="D11" s="585"/>
      <c r="E11" s="585"/>
      <c r="F11" s="628">
        <v>-487</v>
      </c>
      <c r="G11" s="479">
        <v>-379</v>
      </c>
      <c r="H11" s="1028"/>
      <c r="I11" s="1028"/>
      <c r="J11" s="1028"/>
      <c r="K11" s="1028"/>
      <c r="L11" s="1028"/>
      <c r="M11" s="1028"/>
      <c r="N11" s="1028"/>
      <c r="O11" s="1028"/>
      <c r="P11" s="1028"/>
      <c r="Q11" s="1028"/>
    </row>
    <row r="12" spans="1:17" ht="11.25" customHeight="1">
      <c r="A12" s="1031" t="s">
        <v>1438</v>
      </c>
      <c r="B12" s="567"/>
      <c r="C12" s="567"/>
      <c r="D12" s="567"/>
      <c r="E12" s="567"/>
      <c r="F12" s="633">
        <v>-490</v>
      </c>
      <c r="G12" s="501">
        <v>-385</v>
      </c>
      <c r="H12" s="1028"/>
      <c r="I12" s="1028"/>
      <c r="J12" s="1028"/>
      <c r="K12" s="1028"/>
      <c r="L12" s="1028"/>
      <c r="M12" s="1028"/>
      <c r="N12" s="1028"/>
      <c r="O12" s="1028"/>
      <c r="P12" s="1028"/>
      <c r="Q12" s="1028"/>
    </row>
    <row r="13" spans="1:17" ht="11.25" customHeight="1">
      <c r="A13" s="991"/>
      <c r="B13" s="585"/>
      <c r="C13" s="585"/>
      <c r="D13" s="585"/>
      <c r="E13" s="585"/>
      <c r="F13" s="628"/>
      <c r="G13" s="479"/>
    </row>
    <row r="14" spans="1:17" ht="11.25" customHeight="1">
      <c r="A14" s="1055" t="s">
        <v>1504</v>
      </c>
      <c r="B14" s="534"/>
      <c r="C14" s="534"/>
      <c r="D14" s="534"/>
      <c r="E14" s="534"/>
      <c r="F14" s="629">
        <v>333</v>
      </c>
      <c r="G14" s="528">
        <v>234</v>
      </c>
    </row>
    <row r="15" spans="1:17">
      <c r="A15" s="1034"/>
      <c r="B15" s="221"/>
      <c r="C15" s="221"/>
      <c r="D15" s="221"/>
      <c r="E15" s="221"/>
      <c r="F15" s="221"/>
      <c r="G15" s="221"/>
    </row>
    <row r="16" spans="1:17">
      <c r="A16" s="1034"/>
      <c r="B16" s="221"/>
      <c r="C16" s="221"/>
      <c r="D16" s="221"/>
      <c r="E16" s="221"/>
      <c r="F16" s="221"/>
      <c r="G16" s="221"/>
      <c r="H16" s="1028"/>
      <c r="I16" s="1028"/>
      <c r="J16" s="1028"/>
      <c r="K16" s="1028"/>
      <c r="L16" s="1028"/>
      <c r="M16" s="1028"/>
      <c r="N16" s="1028"/>
      <c r="O16" s="1028"/>
      <c r="P16" s="1028"/>
      <c r="Q16" s="1028"/>
    </row>
    <row r="17" spans="1:7" s="1115" customFormat="1">
      <c r="A17" s="1277" t="s">
        <v>1439</v>
      </c>
      <c r="B17" s="1277"/>
      <c r="C17" s="1277"/>
      <c r="D17" s="1277"/>
      <c r="E17" s="1277"/>
      <c r="F17" s="1277"/>
      <c r="G17" s="1277"/>
    </row>
    <row r="18" spans="1:7">
      <c r="A18" s="1034"/>
      <c r="B18" s="221"/>
      <c r="C18" s="221"/>
      <c r="D18" s="221"/>
      <c r="E18" s="221"/>
      <c r="F18" s="221"/>
      <c r="G18" s="221"/>
    </row>
    <row r="19" spans="1:7" ht="50.25" customHeight="1">
      <c r="A19" s="1030" t="s">
        <v>714</v>
      </c>
      <c r="B19" s="571"/>
      <c r="C19" s="676" t="s">
        <v>1442</v>
      </c>
      <c r="D19" s="676" t="s">
        <v>1443</v>
      </c>
      <c r="E19" s="676" t="s">
        <v>1599</v>
      </c>
      <c r="F19" s="676" t="s">
        <v>1608</v>
      </c>
      <c r="G19" s="676" t="s">
        <v>1445</v>
      </c>
    </row>
    <row r="20" spans="1:7">
      <c r="A20" s="1033" t="s">
        <v>1532</v>
      </c>
      <c r="B20" s="567"/>
      <c r="C20" s="633">
        <v>517</v>
      </c>
      <c r="D20" s="633">
        <v>231</v>
      </c>
      <c r="E20" s="633">
        <v>-1</v>
      </c>
      <c r="F20" s="633"/>
      <c r="G20" s="633">
        <v>748</v>
      </c>
    </row>
    <row r="21" spans="1:7">
      <c r="A21" s="1033" t="s">
        <v>1533</v>
      </c>
      <c r="B21" s="567"/>
      <c r="C21" s="633">
        <v>102</v>
      </c>
      <c r="D21" s="633">
        <v>-40</v>
      </c>
      <c r="E21" s="633">
        <v>-6</v>
      </c>
      <c r="F21" s="633">
        <v>18</v>
      </c>
      <c r="G21" s="633">
        <v>74</v>
      </c>
    </row>
    <row r="22" spans="1:7">
      <c r="A22" s="1033" t="s">
        <v>346</v>
      </c>
      <c r="B22" s="567"/>
      <c r="C22" s="633">
        <v>-5</v>
      </c>
      <c r="D22" s="633">
        <v>-2</v>
      </c>
      <c r="E22" s="633"/>
      <c r="F22" s="633">
        <v>6</v>
      </c>
      <c r="G22" s="633">
        <v>-3</v>
      </c>
    </row>
    <row r="23" spans="1:7">
      <c r="A23" s="1032" t="s">
        <v>541</v>
      </c>
      <c r="B23" s="585"/>
      <c r="C23" s="628">
        <v>-379</v>
      </c>
      <c r="D23" s="628">
        <v>-101</v>
      </c>
      <c r="E23" s="628">
        <v>4</v>
      </c>
      <c r="F23" s="628">
        <v>-11</v>
      </c>
      <c r="G23" s="628">
        <v>-487</v>
      </c>
    </row>
    <row r="24" spans="1:7" ht="11.25" customHeight="1">
      <c r="A24" s="1055" t="s">
        <v>1440</v>
      </c>
      <c r="B24" s="534"/>
      <c r="C24" s="629">
        <v>234</v>
      </c>
      <c r="D24" s="629">
        <v>87</v>
      </c>
      <c r="E24" s="629">
        <v>-2</v>
      </c>
      <c r="F24" s="629">
        <v>13</v>
      </c>
      <c r="G24" s="629">
        <v>333</v>
      </c>
    </row>
    <row r="25" spans="1:7">
      <c r="A25" s="1034"/>
      <c r="B25" s="221"/>
      <c r="C25" s="221"/>
      <c r="D25" s="221"/>
      <c r="E25" s="221"/>
      <c r="F25" s="221"/>
      <c r="G25" s="221"/>
    </row>
    <row r="26" spans="1:7" ht="50.25" customHeight="1">
      <c r="A26" s="1030" t="s">
        <v>714</v>
      </c>
      <c r="B26" s="580"/>
      <c r="C26" s="580" t="s">
        <v>1534</v>
      </c>
      <c r="D26" s="571" t="s">
        <v>1443</v>
      </c>
      <c r="E26" s="571" t="s">
        <v>1599</v>
      </c>
      <c r="F26" s="571" t="s">
        <v>1444</v>
      </c>
      <c r="G26" s="571" t="s">
        <v>1535</v>
      </c>
    </row>
    <row r="27" spans="1:7">
      <c r="A27" s="1033" t="s">
        <v>1532</v>
      </c>
      <c r="B27" s="501"/>
      <c r="C27" s="501">
        <v>520</v>
      </c>
      <c r="D27" s="501">
        <v>-12</v>
      </c>
      <c r="E27" s="501">
        <v>9</v>
      </c>
      <c r="F27" s="501"/>
      <c r="G27" s="501">
        <v>517</v>
      </c>
    </row>
    <row r="28" spans="1:7">
      <c r="A28" s="1033" t="s">
        <v>1533</v>
      </c>
      <c r="B28" s="501"/>
      <c r="C28" s="501">
        <v>108</v>
      </c>
      <c r="D28" s="501">
        <v>10</v>
      </c>
      <c r="E28" s="501">
        <v>-14</v>
      </c>
      <c r="F28" s="501"/>
      <c r="G28" s="501">
        <v>102</v>
      </c>
    </row>
    <row r="29" spans="1:7">
      <c r="A29" s="1033" t="s">
        <v>346</v>
      </c>
      <c r="B29" s="501"/>
      <c r="C29" s="501">
        <v>-7</v>
      </c>
      <c r="D29" s="501">
        <v>1</v>
      </c>
      <c r="E29" s="501">
        <v>2</v>
      </c>
      <c r="F29" s="501"/>
      <c r="G29" s="501">
        <v>-5</v>
      </c>
    </row>
    <row r="30" spans="1:7">
      <c r="A30" s="1032" t="s">
        <v>541</v>
      </c>
      <c r="B30" s="479"/>
      <c r="C30" s="479">
        <v>-472</v>
      </c>
      <c r="D30" s="479">
        <v>94</v>
      </c>
      <c r="E30" s="479">
        <v>9</v>
      </c>
      <c r="F30" s="479">
        <v>-10</v>
      </c>
      <c r="G30" s="479">
        <v>-379</v>
      </c>
    </row>
    <row r="31" spans="1:7">
      <c r="A31" s="1055" t="s">
        <v>1441</v>
      </c>
      <c r="B31" s="528"/>
      <c r="C31" s="528">
        <v>150</v>
      </c>
      <c r="D31" s="528">
        <v>92</v>
      </c>
      <c r="E31" s="528">
        <v>6</v>
      </c>
      <c r="F31" s="528">
        <v>-10</v>
      </c>
      <c r="G31" s="528">
        <v>234</v>
      </c>
    </row>
    <row r="32" spans="1:7">
      <c r="A32" s="1034"/>
      <c r="B32" s="221"/>
      <c r="C32" s="221"/>
      <c r="D32" s="221"/>
      <c r="E32" s="221"/>
      <c r="F32" s="221"/>
      <c r="G32" s="221"/>
    </row>
    <row r="33" spans="1:7">
      <c r="A33" s="1034"/>
      <c r="B33" s="221"/>
      <c r="C33" s="221"/>
      <c r="D33" s="221"/>
      <c r="E33" s="221"/>
      <c r="F33" s="221"/>
      <c r="G33" s="221"/>
    </row>
    <row r="34" spans="1:7">
      <c r="A34" s="1034"/>
      <c r="B34" s="221"/>
      <c r="C34" s="221"/>
      <c r="D34" s="221"/>
      <c r="E34" s="221"/>
      <c r="F34" s="221"/>
      <c r="G34" s="221"/>
    </row>
  </sheetData>
  <mergeCells count="3">
    <mergeCell ref="A1:G1"/>
    <mergeCell ref="A3:G3"/>
    <mergeCell ref="A17:G17"/>
  </mergeCells>
  <pageMargins left="0.75" right="0.75" top="1" bottom="1" header="0.5" footer="0.5"/>
  <pageSetup scale="87" orientation="portrait" horizont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Q57"/>
  <sheetViews>
    <sheetView zoomScaleNormal="100" workbookViewId="0">
      <selection sqref="A1:H1"/>
    </sheetView>
  </sheetViews>
  <sheetFormatPr baseColWidth="10" defaultColWidth="8.75" defaultRowHeight="11"/>
  <cols>
    <col min="1" max="1" width="2.5" style="225" customWidth="1"/>
    <col min="2" max="2" width="47.5" style="225" customWidth="1"/>
    <col min="3" max="8" width="13.25" style="232" customWidth="1"/>
    <col min="9" max="17" width="3.75" style="205" customWidth="1"/>
    <col min="18" max="16384" width="8.75" style="1085"/>
  </cols>
  <sheetData>
    <row r="1" spans="1:17" ht="15" customHeight="1">
      <c r="A1" s="1278" t="s">
        <v>1394</v>
      </c>
      <c r="B1" s="1279"/>
      <c r="C1" s="1279"/>
      <c r="D1" s="1279"/>
      <c r="E1" s="1279"/>
      <c r="F1" s="1279"/>
      <c r="G1" s="1279"/>
      <c r="H1" s="1279"/>
    </row>
    <row r="2" spans="1:17" ht="11.25" customHeight="1">
      <c r="A2" s="362"/>
      <c r="B2" s="309"/>
      <c r="C2" s="363"/>
      <c r="D2" s="363"/>
      <c r="E2" s="363"/>
      <c r="F2" s="363"/>
      <c r="G2" s="363"/>
      <c r="H2" s="364"/>
    </row>
    <row r="3" spans="1:17" ht="12.75" customHeight="1">
      <c r="A3" s="1280" t="s">
        <v>1421</v>
      </c>
      <c r="B3" s="1280"/>
      <c r="C3" s="1280"/>
      <c r="D3" s="1280"/>
      <c r="E3" s="1280"/>
      <c r="F3" s="1280"/>
      <c r="G3" s="1280"/>
      <c r="H3" s="1280"/>
    </row>
    <row r="4" spans="1:17" ht="12.75" customHeight="1">
      <c r="A4" s="1023"/>
      <c r="B4" s="1023"/>
      <c r="C4" s="1023"/>
      <c r="D4" s="1023"/>
      <c r="E4" s="1023"/>
      <c r="F4" s="1023"/>
      <c r="G4" s="1023"/>
      <c r="H4" s="1023"/>
      <c r="I4" s="1024"/>
      <c r="J4" s="1024"/>
      <c r="K4" s="1024"/>
      <c r="L4" s="1024"/>
      <c r="M4" s="1024"/>
      <c r="N4" s="1024"/>
      <c r="O4" s="1024"/>
      <c r="P4" s="1024"/>
      <c r="Q4" s="1024"/>
    </row>
    <row r="5" spans="1:17" ht="75" customHeight="1">
      <c r="A5" s="1271" t="s">
        <v>714</v>
      </c>
      <c r="B5" s="1272"/>
      <c r="C5" s="767" t="s">
        <v>1446</v>
      </c>
      <c r="D5" s="668" t="s">
        <v>1256</v>
      </c>
      <c r="E5" s="668" t="s">
        <v>989</v>
      </c>
      <c r="F5" s="668" t="s">
        <v>1257</v>
      </c>
      <c r="G5" s="767" t="s">
        <v>1258</v>
      </c>
      <c r="H5" s="668" t="s">
        <v>1447</v>
      </c>
    </row>
    <row r="6" spans="1:17" ht="11.25" customHeight="1">
      <c r="A6" s="1159" t="s">
        <v>526</v>
      </c>
      <c r="B6" s="1163"/>
      <c r="C6" s="642"/>
      <c r="D6" s="642"/>
      <c r="E6" s="642"/>
      <c r="F6" s="642"/>
      <c r="G6" s="642"/>
      <c r="H6" s="642"/>
    </row>
    <row r="7" spans="1:17">
      <c r="A7" s="1187" t="s">
        <v>527</v>
      </c>
      <c r="B7" s="1187"/>
      <c r="C7" s="633">
        <v>18</v>
      </c>
      <c r="D7" s="633"/>
      <c r="E7" s="633"/>
      <c r="F7" s="633"/>
      <c r="G7" s="633">
        <v>2</v>
      </c>
      <c r="H7" s="633">
        <v>18</v>
      </c>
    </row>
    <row r="8" spans="1:17" ht="11.25" customHeight="1">
      <c r="A8" s="1187" t="s">
        <v>350</v>
      </c>
      <c r="B8" s="1187"/>
      <c r="C8" s="633">
        <v>23</v>
      </c>
      <c r="D8" s="633">
        <v>-2</v>
      </c>
      <c r="E8" s="633"/>
      <c r="F8" s="633"/>
      <c r="G8" s="633"/>
      <c r="H8" s="633">
        <v>21</v>
      </c>
    </row>
    <row r="9" spans="1:17" ht="11.25" customHeight="1">
      <c r="A9" s="1187" t="s">
        <v>351</v>
      </c>
      <c r="B9" s="1187"/>
      <c r="C9" s="633">
        <v>30</v>
      </c>
      <c r="D9" s="633">
        <v>-2</v>
      </c>
      <c r="E9" s="633"/>
      <c r="F9" s="633"/>
      <c r="G9" s="633"/>
      <c r="H9" s="633">
        <v>28</v>
      </c>
    </row>
    <row r="10" spans="1:17">
      <c r="A10" s="1187" t="s">
        <v>1255</v>
      </c>
      <c r="B10" s="1187"/>
      <c r="C10" s="633">
        <v>5</v>
      </c>
      <c r="D10" s="633"/>
      <c r="E10" s="633"/>
      <c r="F10" s="633"/>
      <c r="G10" s="633"/>
      <c r="H10" s="633">
        <v>5</v>
      </c>
    </row>
    <row r="11" spans="1:17">
      <c r="A11" s="1125" t="s">
        <v>348</v>
      </c>
      <c r="B11" s="1125"/>
      <c r="C11" s="633">
        <v>6</v>
      </c>
      <c r="D11" s="633"/>
      <c r="E11" s="633">
        <v>3</v>
      </c>
      <c r="F11" s="633"/>
      <c r="G11" s="633"/>
      <c r="H11" s="633">
        <v>9.0219062266163998</v>
      </c>
    </row>
    <row r="12" spans="1:17">
      <c r="A12" s="1166" t="s">
        <v>830</v>
      </c>
      <c r="B12" s="1166"/>
      <c r="C12" s="628">
        <v>49</v>
      </c>
      <c r="D12" s="628">
        <v>6</v>
      </c>
      <c r="E12" s="628"/>
      <c r="F12" s="628">
        <v>1</v>
      </c>
      <c r="G12" s="628">
        <v>-7</v>
      </c>
      <c r="H12" s="628">
        <v>49</v>
      </c>
    </row>
    <row r="13" spans="1:17" ht="11.25" customHeight="1">
      <c r="A13" s="1197" t="s">
        <v>654</v>
      </c>
      <c r="B13" s="1273"/>
      <c r="C13" s="629">
        <v>131</v>
      </c>
      <c r="D13" s="629">
        <v>1</v>
      </c>
      <c r="E13" s="629">
        <v>3</v>
      </c>
      <c r="F13" s="629">
        <v>1</v>
      </c>
      <c r="G13" s="629">
        <v>-6</v>
      </c>
      <c r="H13" s="629">
        <v>129</v>
      </c>
    </row>
    <row r="14" spans="1:17" ht="11.25" customHeight="1">
      <c r="A14" s="538"/>
      <c r="B14" s="538"/>
      <c r="C14" s="642"/>
      <c r="D14" s="642"/>
      <c r="E14" s="642"/>
      <c r="F14" s="642"/>
      <c r="G14" s="642"/>
      <c r="H14" s="642"/>
    </row>
    <row r="15" spans="1:17" ht="11.25" customHeight="1">
      <c r="A15" s="1159" t="s">
        <v>749</v>
      </c>
      <c r="B15" s="1144"/>
      <c r="C15" s="642"/>
      <c r="D15" s="642"/>
      <c r="E15" s="642"/>
      <c r="F15" s="642"/>
      <c r="G15" s="642"/>
      <c r="H15" s="642"/>
    </row>
    <row r="16" spans="1:17" ht="11.25" customHeight="1">
      <c r="A16" s="1187" t="s">
        <v>803</v>
      </c>
      <c r="B16" s="1187"/>
      <c r="C16" s="633">
        <v>57</v>
      </c>
      <c r="D16" s="633">
        <v>-6</v>
      </c>
      <c r="E16" s="633"/>
      <c r="F16" s="633"/>
      <c r="G16" s="633">
        <v>14</v>
      </c>
      <c r="H16" s="633">
        <v>66</v>
      </c>
    </row>
    <row r="17" spans="1:17">
      <c r="A17" s="1187" t="s">
        <v>348</v>
      </c>
      <c r="B17" s="1187"/>
      <c r="C17" s="633">
        <v>2</v>
      </c>
      <c r="D17" s="633"/>
      <c r="E17" s="633">
        <v>-2</v>
      </c>
      <c r="F17" s="633"/>
      <c r="G17" s="633"/>
      <c r="H17" s="633"/>
    </row>
    <row r="18" spans="1:17">
      <c r="A18" s="1166" t="s">
        <v>830</v>
      </c>
      <c r="B18" s="1166"/>
      <c r="C18" s="628">
        <v>42</v>
      </c>
      <c r="D18" s="628">
        <v>-2</v>
      </c>
      <c r="E18" s="628"/>
      <c r="F18" s="628"/>
      <c r="G18" s="628">
        <v>-7</v>
      </c>
      <c r="H18" s="628">
        <v>32</v>
      </c>
    </row>
    <row r="19" spans="1:17" ht="11.25" customHeight="1">
      <c r="A19" s="1197" t="s">
        <v>654</v>
      </c>
      <c r="B19" s="1273"/>
      <c r="C19" s="629">
        <v>102</v>
      </c>
      <c r="D19" s="629">
        <v>-8</v>
      </c>
      <c r="E19" s="629">
        <v>-2</v>
      </c>
      <c r="F19" s="629"/>
      <c r="G19" s="629">
        <v>7</v>
      </c>
      <c r="H19" s="629">
        <v>99</v>
      </c>
    </row>
    <row r="20" spans="1:17" ht="11.25" customHeight="1">
      <c r="A20" s="506"/>
      <c r="B20" s="538"/>
      <c r="C20" s="642"/>
      <c r="D20" s="642"/>
      <c r="E20" s="642"/>
      <c r="F20" s="642"/>
      <c r="G20" s="642"/>
      <c r="H20" s="642"/>
    </row>
    <row r="21" spans="1:17" ht="22.5" customHeight="1">
      <c r="A21" s="1159" t="s">
        <v>495</v>
      </c>
      <c r="B21" s="1144"/>
      <c r="C21" s="633">
        <v>29</v>
      </c>
      <c r="D21" s="633">
        <v>9</v>
      </c>
      <c r="E21" s="633">
        <v>5</v>
      </c>
      <c r="F21" s="633">
        <v>1</v>
      </c>
      <c r="G21" s="633">
        <v>-13</v>
      </c>
      <c r="H21" s="633">
        <v>30</v>
      </c>
    </row>
    <row r="22" spans="1:17" ht="11.25" customHeight="1">
      <c r="A22" s="573"/>
      <c r="B22" s="348"/>
      <c r="C22" s="296"/>
      <c r="D22" s="296"/>
      <c r="E22" s="296"/>
      <c r="F22" s="296"/>
      <c r="G22" s="296"/>
      <c r="H22" s="293"/>
    </row>
    <row r="23" spans="1:17" ht="34.5" customHeight="1">
      <c r="A23" s="1281" t="s">
        <v>1518</v>
      </c>
      <c r="B23" s="1281"/>
      <c r="C23" s="1281"/>
      <c r="D23" s="1281"/>
      <c r="E23" s="1281"/>
      <c r="F23" s="1281"/>
      <c r="G23" s="1281"/>
      <c r="H23" s="1281"/>
      <c r="I23" s="807"/>
      <c r="J23" s="807"/>
      <c r="K23" s="807"/>
      <c r="L23" s="807"/>
      <c r="M23" s="807"/>
      <c r="N23" s="807"/>
      <c r="O23" s="807"/>
      <c r="P23" s="807"/>
      <c r="Q23" s="807"/>
    </row>
    <row r="24" spans="1:17" ht="11.25" customHeight="1">
      <c r="A24" s="573"/>
      <c r="B24" s="415"/>
      <c r="C24" s="293"/>
      <c r="D24" s="293"/>
      <c r="E24" s="293"/>
      <c r="F24" s="293"/>
      <c r="G24" s="293"/>
      <c r="H24" s="293"/>
      <c r="I24" s="807"/>
      <c r="J24" s="807"/>
      <c r="K24" s="807"/>
      <c r="L24" s="807"/>
      <c r="M24" s="807"/>
      <c r="N24" s="807"/>
      <c r="O24" s="807"/>
      <c r="P24" s="807"/>
      <c r="Q24" s="807"/>
    </row>
    <row r="25" spans="1:17" ht="12.75" customHeight="1">
      <c r="A25" s="1280" t="s">
        <v>1242</v>
      </c>
      <c r="B25" s="1280"/>
      <c r="C25" s="1280"/>
      <c r="D25" s="1280"/>
      <c r="E25" s="1280"/>
      <c r="F25" s="1280"/>
      <c r="G25" s="1280"/>
      <c r="H25" s="1280"/>
    </row>
    <row r="26" spans="1:17" ht="12.75" customHeight="1">
      <c r="A26" s="1023"/>
      <c r="B26" s="1023"/>
      <c r="C26" s="1023"/>
      <c r="D26" s="1023"/>
      <c r="E26" s="1023"/>
      <c r="F26" s="1023"/>
      <c r="G26" s="1023"/>
      <c r="H26" s="1023"/>
      <c r="I26" s="1024"/>
      <c r="J26" s="1024"/>
      <c r="K26" s="1024"/>
      <c r="L26" s="1024"/>
      <c r="M26" s="1024"/>
      <c r="N26" s="1024"/>
      <c r="O26" s="1024"/>
      <c r="P26" s="1024"/>
      <c r="Q26" s="1024"/>
    </row>
    <row r="27" spans="1:17" ht="11.25" customHeight="1">
      <c r="A27" s="573"/>
      <c r="B27" s="348"/>
      <c r="C27" s="317"/>
      <c r="D27" s="317"/>
      <c r="E27" s="317"/>
      <c r="F27" s="317"/>
      <c r="G27" s="317"/>
      <c r="H27" s="488" t="s">
        <v>1018</v>
      </c>
    </row>
    <row r="28" spans="1:17" ht="68.25" customHeight="1">
      <c r="A28" s="1271" t="s">
        <v>714</v>
      </c>
      <c r="B28" s="1272"/>
      <c r="C28" s="768" t="s">
        <v>1217</v>
      </c>
      <c r="D28" s="276" t="s">
        <v>1256</v>
      </c>
      <c r="E28" s="276" t="s">
        <v>989</v>
      </c>
      <c r="F28" s="276" t="s">
        <v>1257</v>
      </c>
      <c r="G28" s="276" t="s">
        <v>1258</v>
      </c>
      <c r="H28" s="276" t="s">
        <v>1219</v>
      </c>
    </row>
    <row r="29" spans="1:17" ht="11.25" customHeight="1">
      <c r="A29" s="1159" t="s">
        <v>526</v>
      </c>
      <c r="B29" s="1144"/>
      <c r="C29" s="498"/>
      <c r="D29" s="498"/>
      <c r="E29" s="498"/>
      <c r="F29" s="498"/>
      <c r="G29" s="498"/>
      <c r="H29" s="498"/>
    </row>
    <row r="30" spans="1:17" ht="11.25" customHeight="1">
      <c r="A30" s="1187" t="s">
        <v>527</v>
      </c>
      <c r="B30" s="1187"/>
      <c r="C30" s="501">
        <v>19</v>
      </c>
      <c r="D30" s="501">
        <v>-1</v>
      </c>
      <c r="E30" s="501"/>
      <c r="F30" s="501">
        <v>-1</v>
      </c>
      <c r="G30" s="501">
        <v>2</v>
      </c>
      <c r="H30" s="501">
        <v>18</v>
      </c>
    </row>
    <row r="31" spans="1:17" ht="11.25" customHeight="1">
      <c r="A31" s="1187" t="s">
        <v>350</v>
      </c>
      <c r="B31" s="1187"/>
      <c r="C31" s="501">
        <v>25</v>
      </c>
      <c r="D31" s="501">
        <v>-2</v>
      </c>
      <c r="E31" s="501"/>
      <c r="F31" s="501">
        <v>-1</v>
      </c>
      <c r="G31" s="501"/>
      <c r="H31" s="501">
        <v>23</v>
      </c>
    </row>
    <row r="32" spans="1:17" ht="11.25" customHeight="1">
      <c r="A32" s="1187" t="s">
        <v>351</v>
      </c>
      <c r="B32" s="1187"/>
      <c r="C32" s="501">
        <v>32</v>
      </c>
      <c r="D32" s="501">
        <v>-2</v>
      </c>
      <c r="E32" s="501"/>
      <c r="F32" s="501">
        <v>-2</v>
      </c>
      <c r="G32" s="501">
        <v>2</v>
      </c>
      <c r="H32" s="501">
        <v>30</v>
      </c>
    </row>
    <row r="33" spans="1:8">
      <c r="A33" s="1187" t="s">
        <v>1255</v>
      </c>
      <c r="B33" s="1187"/>
      <c r="C33" s="501">
        <v>9</v>
      </c>
      <c r="D33" s="501">
        <v>-3</v>
      </c>
      <c r="E33" s="501"/>
      <c r="F33" s="501"/>
      <c r="G33" s="501"/>
      <c r="H33" s="501">
        <v>5</v>
      </c>
    </row>
    <row r="34" spans="1:8">
      <c r="A34" s="1187" t="s">
        <v>348</v>
      </c>
      <c r="B34" s="1187"/>
      <c r="C34" s="501">
        <v>12</v>
      </c>
      <c r="D34" s="501"/>
      <c r="E34" s="501">
        <v>-6</v>
      </c>
      <c r="F34" s="501">
        <v>-1</v>
      </c>
      <c r="G34" s="501"/>
      <c r="H34" s="501">
        <v>6</v>
      </c>
    </row>
    <row r="35" spans="1:8">
      <c r="A35" s="1166" t="s">
        <v>830</v>
      </c>
      <c r="B35" s="1166"/>
      <c r="C35" s="479">
        <v>44</v>
      </c>
      <c r="D35" s="479">
        <v>5</v>
      </c>
      <c r="E35" s="479"/>
      <c r="F35" s="479">
        <v>-3</v>
      </c>
      <c r="G35" s="479"/>
      <c r="H35" s="479">
        <v>49</v>
      </c>
    </row>
    <row r="36" spans="1:8">
      <c r="A36" s="1197" t="s">
        <v>654</v>
      </c>
      <c r="B36" s="1273"/>
      <c r="C36" s="528">
        <v>141</v>
      </c>
      <c r="D36" s="528">
        <v>-3</v>
      </c>
      <c r="E36" s="528">
        <v>-6</v>
      </c>
      <c r="F36" s="528">
        <v>-7</v>
      </c>
      <c r="G36" s="528">
        <v>4</v>
      </c>
      <c r="H36" s="528">
        <v>131</v>
      </c>
    </row>
    <row r="37" spans="1:8" ht="11.25" customHeight="1">
      <c r="A37" s="538"/>
      <c r="B37" s="538"/>
      <c r="C37" s="498"/>
      <c r="D37" s="498"/>
      <c r="E37" s="498"/>
      <c r="F37" s="498"/>
      <c r="G37" s="498"/>
      <c r="H37" s="498"/>
    </row>
    <row r="38" spans="1:8" ht="11.25" customHeight="1">
      <c r="A38" s="1159" t="s">
        <v>749</v>
      </c>
      <c r="B38" s="1144"/>
      <c r="C38" s="498"/>
      <c r="D38" s="498"/>
      <c r="E38" s="498"/>
      <c r="F38" s="498"/>
      <c r="G38" s="498"/>
      <c r="H38" s="498"/>
    </row>
    <row r="39" spans="1:8" ht="11.25" customHeight="1">
      <c r="A39" s="1187" t="s">
        <v>803</v>
      </c>
      <c r="B39" s="1187"/>
      <c r="C39" s="501">
        <v>59</v>
      </c>
      <c r="D39" s="501">
        <v>-19</v>
      </c>
      <c r="E39" s="501"/>
      <c r="F39" s="501">
        <v>-1</v>
      </c>
      <c r="G39" s="501">
        <v>21</v>
      </c>
      <c r="H39" s="501">
        <v>57</v>
      </c>
    </row>
    <row r="40" spans="1:8">
      <c r="A40" s="1187" t="s">
        <v>348</v>
      </c>
      <c r="B40" s="1187"/>
      <c r="C40" s="501">
        <v>1</v>
      </c>
      <c r="D40" s="501"/>
      <c r="E40" s="501">
        <v>2</v>
      </c>
      <c r="F40" s="501"/>
      <c r="G40" s="501"/>
      <c r="H40" s="501">
        <v>2</v>
      </c>
    </row>
    <row r="41" spans="1:8">
      <c r="A41" s="1166" t="s">
        <v>830</v>
      </c>
      <c r="B41" s="1166"/>
      <c r="C41" s="479">
        <v>35</v>
      </c>
      <c r="D41" s="479">
        <v>8</v>
      </c>
      <c r="E41" s="479"/>
      <c r="F41" s="479">
        <v>-3</v>
      </c>
      <c r="G41" s="479"/>
      <c r="H41" s="479">
        <v>42</v>
      </c>
    </row>
    <row r="42" spans="1:8" ht="11.25" customHeight="1">
      <c r="A42" s="1197" t="s">
        <v>654</v>
      </c>
      <c r="B42" s="1273"/>
      <c r="C42" s="528">
        <v>93</v>
      </c>
      <c r="D42" s="528">
        <v>-10</v>
      </c>
      <c r="E42" s="528">
        <v>2</v>
      </c>
      <c r="F42" s="528">
        <v>-3</v>
      </c>
      <c r="G42" s="528">
        <v>21</v>
      </c>
      <c r="H42" s="528">
        <v>102</v>
      </c>
    </row>
    <row r="43" spans="1:8" ht="11.25" customHeight="1">
      <c r="A43" s="538"/>
      <c r="B43" s="538"/>
      <c r="C43" s="498"/>
      <c r="D43" s="498"/>
      <c r="E43" s="498"/>
      <c r="F43" s="498"/>
      <c r="G43" s="498"/>
      <c r="H43" s="498"/>
    </row>
    <row r="44" spans="1:8" ht="22.5" customHeight="1">
      <c r="A44" s="1159" t="s">
        <v>495</v>
      </c>
      <c r="B44" s="1144"/>
      <c r="C44" s="501">
        <v>48</v>
      </c>
      <c r="D44" s="501">
        <v>7</v>
      </c>
      <c r="E44" s="501">
        <v>-8</v>
      </c>
      <c r="F44" s="501">
        <v>-4</v>
      </c>
      <c r="G44" s="501">
        <v>-17</v>
      </c>
      <c r="H44" s="501">
        <v>29</v>
      </c>
    </row>
    <row r="45" spans="1:8" ht="11.25" customHeight="1">
      <c r="A45" s="573"/>
      <c r="B45" s="348"/>
      <c r="C45" s="293"/>
      <c r="D45" s="293"/>
      <c r="E45" s="293"/>
      <c r="F45" s="293"/>
      <c r="G45" s="293"/>
      <c r="H45" s="293"/>
    </row>
    <row r="46" spans="1:8" ht="11.25" customHeight="1">
      <c r="A46" s="302"/>
      <c r="B46" s="302"/>
      <c r="C46" s="365"/>
      <c r="D46" s="366"/>
      <c r="E46" s="365"/>
      <c r="F46" s="359"/>
      <c r="G46" s="359"/>
      <c r="H46" s="366"/>
    </row>
    <row r="47" spans="1:8" ht="11.25" customHeight="1">
      <c r="A47" s="302"/>
      <c r="B47" s="302"/>
      <c r="C47" s="365"/>
      <c r="D47" s="366"/>
      <c r="E47" s="296"/>
      <c r="F47" s="359"/>
      <c r="G47" s="359"/>
      <c r="H47" s="366"/>
    </row>
    <row r="48" spans="1:8" ht="11.25" customHeight="1">
      <c r="A48" s="302"/>
      <c r="B48" s="302"/>
      <c r="C48" s="365"/>
      <c r="D48" s="366"/>
      <c r="E48" s="365"/>
      <c r="F48" s="365"/>
      <c r="G48" s="365"/>
      <c r="H48" s="366"/>
    </row>
    <row r="49" spans="1:8" ht="15" customHeight="1">
      <c r="A49" s="302"/>
      <c r="B49" s="302"/>
      <c r="C49" s="365"/>
      <c r="D49" s="366"/>
      <c r="E49" s="365"/>
      <c r="F49" s="365"/>
      <c r="G49" s="365"/>
      <c r="H49" s="366"/>
    </row>
    <row r="50" spans="1:8" ht="15" customHeight="1">
      <c r="A50" s="367"/>
      <c r="B50" s="302"/>
      <c r="C50" s="359"/>
      <c r="D50" s="359"/>
      <c r="E50" s="365"/>
      <c r="F50" s="359"/>
      <c r="G50" s="359"/>
      <c r="H50" s="366"/>
    </row>
    <row r="51" spans="1:8" ht="15" customHeight="1">
      <c r="A51" s="367"/>
      <c r="B51" s="302"/>
      <c r="C51" s="368"/>
      <c r="D51" s="369"/>
      <c r="E51" s="369"/>
      <c r="F51" s="369"/>
      <c r="G51" s="369"/>
      <c r="H51" s="369"/>
    </row>
    <row r="52" spans="1:8" ht="15" customHeight="1">
      <c r="A52" s="370"/>
      <c r="B52" s="371"/>
      <c r="C52" s="372"/>
      <c r="D52" s="372"/>
      <c r="E52" s="373"/>
      <c r="F52" s="372"/>
      <c r="G52" s="372"/>
      <c r="H52" s="374"/>
    </row>
    <row r="53" spans="1:8">
      <c r="A53" s="228"/>
      <c r="B53" s="228"/>
      <c r="C53" s="353"/>
      <c r="D53" s="353"/>
      <c r="E53" s="353"/>
      <c r="F53" s="353"/>
      <c r="G53" s="353"/>
      <c r="H53" s="353"/>
    </row>
    <row r="54" spans="1:8">
      <c r="A54" s="228"/>
      <c r="B54" s="228"/>
      <c r="C54" s="353"/>
      <c r="D54" s="353"/>
      <c r="E54" s="353"/>
      <c r="F54" s="353"/>
      <c r="G54" s="353"/>
      <c r="H54" s="353"/>
    </row>
    <row r="55" spans="1:8">
      <c r="A55" s="228"/>
      <c r="B55" s="228"/>
      <c r="C55" s="353"/>
      <c r="D55" s="353"/>
      <c r="E55" s="353"/>
      <c r="F55" s="353"/>
      <c r="G55" s="353"/>
      <c r="H55" s="353"/>
    </row>
    <row r="56" spans="1:8">
      <c r="A56" s="228"/>
      <c r="B56" s="228"/>
      <c r="C56" s="353"/>
      <c r="D56" s="353"/>
      <c r="E56" s="353"/>
      <c r="F56" s="353"/>
      <c r="G56" s="353"/>
      <c r="H56" s="353"/>
    </row>
    <row r="57" spans="1:8">
      <c r="A57" s="228"/>
      <c r="B57" s="228"/>
      <c r="C57" s="353"/>
      <c r="D57" s="353"/>
      <c r="E57" s="353"/>
      <c r="F57" s="353"/>
      <c r="G57" s="353"/>
      <c r="H57" s="353"/>
    </row>
  </sheetData>
  <mergeCells count="34">
    <mergeCell ref="A40:B40"/>
    <mergeCell ref="A41:B41"/>
    <mergeCell ref="A42:B42"/>
    <mergeCell ref="A28:B28"/>
    <mergeCell ref="A44:B44"/>
    <mergeCell ref="A39:B39"/>
    <mergeCell ref="A21:B21"/>
    <mergeCell ref="A29:B29"/>
    <mergeCell ref="A38:B38"/>
    <mergeCell ref="A25:H25"/>
    <mergeCell ref="A36:B36"/>
    <mergeCell ref="A23:H23"/>
    <mergeCell ref="A30:B30"/>
    <mergeCell ref="A31:B31"/>
    <mergeCell ref="A32:B32"/>
    <mergeCell ref="A33:B33"/>
    <mergeCell ref="A34:B34"/>
    <mergeCell ref="A35:B35"/>
    <mergeCell ref="A1:H1"/>
    <mergeCell ref="A15:B15"/>
    <mergeCell ref="A19:B19"/>
    <mergeCell ref="A13:B13"/>
    <mergeCell ref="A6:B6"/>
    <mergeCell ref="A5:B5"/>
    <mergeCell ref="A3:H3"/>
    <mergeCell ref="A12:B12"/>
    <mergeCell ref="A11:B11"/>
    <mergeCell ref="A10:B10"/>
    <mergeCell ref="A9:B9"/>
    <mergeCell ref="A8:B8"/>
    <mergeCell ref="A7:B7"/>
    <mergeCell ref="A16:B16"/>
    <mergeCell ref="A17:B17"/>
    <mergeCell ref="A18:B18"/>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Q158"/>
  <sheetViews>
    <sheetView zoomScaleNormal="100" zoomScalePageLayoutView="110" workbookViewId="0">
      <selection sqref="A1:E1"/>
    </sheetView>
  </sheetViews>
  <sheetFormatPr baseColWidth="10" defaultColWidth="8.75" defaultRowHeight="11"/>
  <cols>
    <col min="1" max="1" width="2.5" style="243" customWidth="1"/>
    <col min="2" max="2" width="72.5" style="225" customWidth="1"/>
    <col min="3" max="5" width="18.25" style="232" customWidth="1"/>
    <col min="6" max="17" width="3.75" style="205" customWidth="1"/>
    <col min="18" max="16384" width="8.75" style="1085"/>
  </cols>
  <sheetData>
    <row r="1" spans="1:17" ht="15.75" customHeight="1">
      <c r="A1" s="1161" t="s">
        <v>1395</v>
      </c>
      <c r="B1" s="1161"/>
      <c r="C1" s="1161"/>
      <c r="D1" s="1161"/>
      <c r="E1" s="1161"/>
    </row>
    <row r="2" spans="1:17" ht="11.25" customHeight="1">
      <c r="A2" s="1259"/>
      <c r="B2" s="1259"/>
      <c r="C2" s="1259"/>
      <c r="D2" s="1259"/>
      <c r="E2" s="1259"/>
    </row>
    <row r="3" spans="1:17" ht="11.25" customHeight="1">
      <c r="A3" s="1290" t="s">
        <v>714</v>
      </c>
      <c r="B3" s="1290"/>
      <c r="C3" s="378"/>
      <c r="D3" s="653">
        <v>2018</v>
      </c>
      <c r="E3" s="308">
        <v>2017</v>
      </c>
    </row>
    <row r="4" spans="1:17" ht="11.25" customHeight="1">
      <c r="A4" s="1144" t="s">
        <v>1184</v>
      </c>
      <c r="B4" s="1144"/>
      <c r="C4" s="1144"/>
      <c r="D4" s="633">
        <v>149</v>
      </c>
      <c r="E4" s="501">
        <v>154</v>
      </c>
    </row>
    <row r="5" spans="1:17" ht="11.25" customHeight="1">
      <c r="A5" s="1144" t="s">
        <v>1185</v>
      </c>
      <c r="B5" s="1144"/>
      <c r="C5" s="520"/>
      <c r="D5" s="633">
        <v>13</v>
      </c>
      <c r="E5" s="501">
        <v>11</v>
      </c>
    </row>
    <row r="6" spans="1:17" ht="11.25" customHeight="1">
      <c r="A6" s="1286"/>
      <c r="B6" s="1286"/>
      <c r="C6" s="1286"/>
      <c r="D6" s="1286"/>
      <c r="E6" s="1286"/>
    </row>
    <row r="7" spans="1:17" ht="79.5" customHeight="1">
      <c r="A7" s="1283" t="s">
        <v>1492</v>
      </c>
      <c r="B7" s="1283"/>
      <c r="C7" s="1283"/>
      <c r="D7" s="1283"/>
      <c r="E7" s="1283"/>
      <c r="L7" s="239"/>
    </row>
    <row r="8" spans="1:17" ht="11.25" customHeight="1">
      <c r="A8" s="1287"/>
      <c r="B8" s="1287"/>
      <c r="C8" s="1287"/>
      <c r="D8" s="1287"/>
      <c r="E8" s="1287"/>
    </row>
    <row r="9" spans="1:17" ht="11.25" customHeight="1">
      <c r="A9" s="1289" t="s">
        <v>1107</v>
      </c>
      <c r="B9" s="1289"/>
      <c r="C9" s="1289"/>
      <c r="D9" s="1289"/>
      <c r="E9" s="1289"/>
    </row>
    <row r="10" spans="1:17" ht="11.25" customHeight="1">
      <c r="A10" s="954"/>
      <c r="B10" s="954"/>
      <c r="C10" s="954"/>
      <c r="D10" s="954"/>
      <c r="E10" s="954"/>
      <c r="F10" s="953"/>
      <c r="G10" s="953"/>
      <c r="H10" s="953"/>
      <c r="I10" s="953"/>
      <c r="J10" s="953"/>
      <c r="K10" s="953"/>
      <c r="L10" s="953"/>
      <c r="M10" s="953"/>
      <c r="N10" s="953"/>
      <c r="O10" s="953"/>
      <c r="P10" s="953"/>
      <c r="Q10" s="953"/>
    </row>
    <row r="11" spans="1:17" ht="127.5" customHeight="1">
      <c r="A11" s="1283" t="s">
        <v>1493</v>
      </c>
      <c r="B11" s="1283"/>
      <c r="C11" s="1283"/>
      <c r="D11" s="1283"/>
      <c r="E11" s="1283"/>
    </row>
    <row r="12" spans="1:17" ht="11.25" customHeight="1">
      <c r="A12" s="803"/>
      <c r="B12" s="803"/>
      <c r="C12" s="803"/>
      <c r="D12" s="803"/>
      <c r="E12" s="803"/>
      <c r="F12" s="807"/>
      <c r="G12" s="807"/>
      <c r="H12" s="807"/>
      <c r="I12" s="807"/>
      <c r="J12" s="807"/>
      <c r="K12" s="807"/>
      <c r="L12" s="807"/>
      <c r="M12" s="807"/>
      <c r="N12" s="807"/>
      <c r="O12" s="807"/>
      <c r="P12" s="807"/>
      <c r="Q12" s="807"/>
    </row>
    <row r="13" spans="1:17" ht="11.25" customHeight="1">
      <c r="A13" s="1292" t="s">
        <v>1186</v>
      </c>
      <c r="B13" s="1292"/>
      <c r="C13" s="1292"/>
      <c r="D13" s="1292"/>
      <c r="E13" s="1292"/>
      <c r="F13" s="807"/>
      <c r="G13" s="807"/>
      <c r="H13" s="807"/>
      <c r="I13" s="807"/>
      <c r="J13" s="807"/>
      <c r="K13" s="807"/>
      <c r="L13" s="807"/>
      <c r="M13" s="807"/>
      <c r="N13" s="807"/>
      <c r="O13" s="807"/>
      <c r="P13" s="807"/>
      <c r="Q13" s="807"/>
    </row>
    <row r="14" spans="1:17" ht="11.25" customHeight="1">
      <c r="A14" s="955"/>
      <c r="B14" s="955"/>
      <c r="C14" s="955"/>
      <c r="D14" s="955"/>
      <c r="E14" s="955"/>
      <c r="F14" s="953"/>
      <c r="G14" s="953"/>
      <c r="H14" s="953"/>
      <c r="I14" s="953"/>
      <c r="J14" s="953"/>
      <c r="K14" s="953"/>
      <c r="L14" s="953"/>
      <c r="M14" s="953"/>
      <c r="N14" s="953"/>
      <c r="O14" s="953"/>
      <c r="P14" s="953"/>
      <c r="Q14" s="953"/>
    </row>
    <row r="15" spans="1:17" ht="114" customHeight="1">
      <c r="A15" s="1283" t="s">
        <v>1622</v>
      </c>
      <c r="B15" s="1283"/>
      <c r="C15" s="1283"/>
      <c r="D15" s="1283"/>
      <c r="E15" s="1283"/>
      <c r="F15" s="807"/>
      <c r="G15" s="807"/>
      <c r="H15" s="807"/>
      <c r="I15" s="807"/>
      <c r="J15" s="807"/>
      <c r="K15" s="807"/>
      <c r="L15" s="807"/>
      <c r="M15" s="807"/>
      <c r="N15" s="807"/>
      <c r="O15" s="807"/>
      <c r="P15" s="807"/>
      <c r="Q15" s="807"/>
    </row>
    <row r="16" spans="1:17" ht="11.25" customHeight="1">
      <c r="A16" s="803"/>
      <c r="B16" s="803"/>
      <c r="C16" s="803"/>
      <c r="D16" s="803"/>
      <c r="E16" s="803"/>
      <c r="F16" s="807"/>
      <c r="G16" s="807"/>
      <c r="H16" s="807"/>
      <c r="I16" s="807"/>
      <c r="J16" s="807"/>
      <c r="K16" s="807"/>
      <c r="L16" s="807"/>
      <c r="M16" s="807"/>
      <c r="N16" s="807"/>
      <c r="O16" s="807"/>
      <c r="P16" s="807"/>
      <c r="Q16" s="807"/>
    </row>
    <row r="17" spans="1:17" ht="11.25" customHeight="1">
      <c r="A17" s="1290" t="s">
        <v>714</v>
      </c>
      <c r="B17" s="1290"/>
      <c r="C17" s="378"/>
      <c r="D17" s="653">
        <v>2018</v>
      </c>
      <c r="E17" s="308">
        <v>2017</v>
      </c>
    </row>
    <row r="18" spans="1:17" ht="11.25" customHeight="1">
      <c r="A18" s="1144" t="s">
        <v>1024</v>
      </c>
      <c r="B18" s="1144"/>
      <c r="C18" s="520"/>
      <c r="D18" s="677">
        <v>108</v>
      </c>
      <c r="E18" s="574">
        <v>111</v>
      </c>
    </row>
    <row r="19" spans="1:17" ht="11.25" customHeight="1">
      <c r="A19" s="1144" t="s">
        <v>1025</v>
      </c>
      <c r="B19" s="1144"/>
      <c r="C19" s="520"/>
      <c r="D19" s="633">
        <v>177</v>
      </c>
      <c r="E19" s="501">
        <v>197</v>
      </c>
    </row>
    <row r="20" spans="1:17" ht="11.25" customHeight="1">
      <c r="A20" s="1154" t="s">
        <v>104</v>
      </c>
      <c r="B20" s="1154"/>
      <c r="C20" s="582"/>
      <c r="D20" s="628">
        <v>-135</v>
      </c>
      <c r="E20" s="479">
        <v>-154</v>
      </c>
    </row>
    <row r="21" spans="1:17" ht="11.25" customHeight="1">
      <c r="A21" s="1197" t="s">
        <v>1119</v>
      </c>
      <c r="B21" s="1197"/>
      <c r="C21" s="581"/>
      <c r="D21" s="629">
        <v>149</v>
      </c>
      <c r="E21" s="528">
        <v>154</v>
      </c>
    </row>
    <row r="22" spans="1:17" ht="11.25" customHeight="1">
      <c r="A22" s="239"/>
      <c r="B22" s="239"/>
      <c r="C22" s="239"/>
      <c r="D22" s="239"/>
      <c r="E22" s="239"/>
      <c r="F22" s="912"/>
      <c r="G22" s="912"/>
      <c r="H22" s="912"/>
      <c r="I22" s="912"/>
      <c r="J22" s="912"/>
      <c r="K22" s="912"/>
      <c r="L22" s="912"/>
      <c r="M22" s="912"/>
      <c r="N22" s="912"/>
      <c r="O22" s="912"/>
      <c r="P22" s="912"/>
      <c r="Q22" s="912"/>
    </row>
    <row r="23" spans="1:17" ht="11.25" customHeight="1">
      <c r="A23" s="1288"/>
      <c r="B23" s="1288"/>
      <c r="C23" s="1288"/>
      <c r="D23" s="1288"/>
      <c r="E23" s="1288"/>
    </row>
    <row r="24" spans="1:17" ht="61.5" customHeight="1">
      <c r="A24" s="1290" t="s">
        <v>860</v>
      </c>
      <c r="B24" s="1290"/>
      <c r="C24" s="378"/>
      <c r="D24" s="651" t="s">
        <v>1304</v>
      </c>
      <c r="E24" s="651" t="s">
        <v>1305</v>
      </c>
    </row>
    <row r="25" spans="1:17" ht="11.25" customHeight="1">
      <c r="A25" s="1144" t="s">
        <v>828</v>
      </c>
      <c r="B25" s="1144"/>
      <c r="C25" s="520"/>
      <c r="D25" s="633">
        <v>31</v>
      </c>
      <c r="E25" s="633">
        <v>57</v>
      </c>
    </row>
    <row r="26" spans="1:17" ht="11.25" customHeight="1">
      <c r="A26" s="1144" t="s">
        <v>218</v>
      </c>
      <c r="B26" s="1144"/>
      <c r="C26" s="520"/>
      <c r="D26" s="633">
        <v>24</v>
      </c>
      <c r="E26" s="633">
        <v>5</v>
      </c>
      <c r="F26" s="807"/>
      <c r="G26" s="807"/>
      <c r="H26" s="807"/>
      <c r="I26" s="807"/>
      <c r="J26" s="807"/>
      <c r="K26" s="807"/>
      <c r="L26" s="807"/>
      <c r="M26" s="807"/>
      <c r="N26" s="807"/>
      <c r="O26" s="807"/>
      <c r="P26" s="807"/>
      <c r="Q26" s="807"/>
    </row>
    <row r="27" spans="1:17" ht="11.25" customHeight="1">
      <c r="A27" s="1144" t="s">
        <v>886</v>
      </c>
      <c r="B27" s="1144"/>
      <c r="C27" s="520"/>
      <c r="D27" s="633">
        <v>35</v>
      </c>
      <c r="E27" s="633">
        <v>25</v>
      </c>
    </row>
    <row r="28" spans="1:17" ht="11.25" customHeight="1">
      <c r="A28" s="1177" t="s">
        <v>594</v>
      </c>
      <c r="B28" s="1177"/>
      <c r="C28" s="478"/>
      <c r="D28" s="628">
        <v>10</v>
      </c>
      <c r="E28" s="628">
        <v>13</v>
      </c>
    </row>
    <row r="29" spans="1:17" ht="11.25" customHeight="1">
      <c r="A29" s="1197" t="s">
        <v>654</v>
      </c>
      <c r="B29" s="1197"/>
      <c r="C29" s="581"/>
      <c r="D29" s="629">
        <v>100</v>
      </c>
      <c r="E29" s="629">
        <v>100</v>
      </c>
    </row>
    <row r="30" spans="1:17" ht="11.25" customHeight="1">
      <c r="A30" s="912"/>
      <c r="B30" s="912"/>
      <c r="C30" s="912"/>
      <c r="D30" s="912"/>
      <c r="E30" s="912"/>
      <c r="F30" s="912"/>
      <c r="G30" s="912"/>
      <c r="H30" s="912"/>
      <c r="I30" s="912"/>
      <c r="J30" s="912"/>
      <c r="K30" s="912"/>
      <c r="L30" s="912"/>
      <c r="M30" s="912"/>
      <c r="N30" s="912"/>
      <c r="O30" s="912"/>
      <c r="P30" s="912"/>
      <c r="Q30" s="912"/>
    </row>
    <row r="31" spans="1:17" ht="11.25" customHeight="1">
      <c r="A31" s="1259"/>
      <c r="B31" s="1259"/>
      <c r="C31" s="1259"/>
      <c r="D31" s="1259"/>
      <c r="E31" s="1259"/>
    </row>
    <row r="32" spans="1:17" ht="55.5" customHeight="1">
      <c r="A32" s="1295" t="s">
        <v>714</v>
      </c>
      <c r="B32" s="1295"/>
      <c r="C32" s="580" t="s">
        <v>1306</v>
      </c>
      <c r="D32" s="580" t="s">
        <v>1305</v>
      </c>
      <c r="E32" s="580" t="s">
        <v>1307</v>
      </c>
      <c r="F32" s="377"/>
      <c r="G32" s="377"/>
      <c r="H32" s="377"/>
      <c r="I32" s="377"/>
      <c r="J32" s="377"/>
      <c r="K32" s="377"/>
      <c r="L32" s="377"/>
      <c r="M32" s="377"/>
      <c r="N32" s="377"/>
      <c r="O32" s="377"/>
      <c r="P32" s="377"/>
      <c r="Q32" s="377"/>
    </row>
    <row r="33" spans="1:17" ht="11.25" customHeight="1">
      <c r="A33" s="1296" t="s">
        <v>1243</v>
      </c>
      <c r="B33" s="1296"/>
      <c r="C33" s="556">
        <v>323</v>
      </c>
      <c r="D33" s="501">
        <v>-156</v>
      </c>
      <c r="E33" s="501">
        <v>168</v>
      </c>
    </row>
    <row r="34" spans="1:17" ht="11.25" customHeight="1">
      <c r="A34" s="1144" t="s">
        <v>806</v>
      </c>
      <c r="B34" s="1144"/>
      <c r="C34" s="556">
        <v>-14</v>
      </c>
      <c r="D34" s="501">
        <v>10</v>
      </c>
      <c r="E34" s="501">
        <v>-4</v>
      </c>
    </row>
    <row r="35" spans="1:17" ht="11.25" customHeight="1">
      <c r="A35" s="1293" t="s">
        <v>858</v>
      </c>
      <c r="B35" s="1293"/>
      <c r="C35" s="556">
        <v>4</v>
      </c>
      <c r="D35" s="501"/>
      <c r="E35" s="501">
        <v>4</v>
      </c>
    </row>
    <row r="36" spans="1:17" ht="11.25" customHeight="1">
      <c r="A36" s="1291" t="s">
        <v>1057</v>
      </c>
      <c r="B36" s="1291"/>
      <c r="C36" s="556"/>
      <c r="D36" s="501"/>
      <c r="E36" s="501"/>
    </row>
    <row r="37" spans="1:17" ht="11.25" customHeight="1">
      <c r="A37" s="1187" t="s">
        <v>1026</v>
      </c>
      <c r="B37" s="1187"/>
      <c r="C37" s="556">
        <v>8</v>
      </c>
      <c r="D37" s="501"/>
      <c r="E37" s="501">
        <v>9</v>
      </c>
    </row>
    <row r="38" spans="1:17" ht="11.25" customHeight="1">
      <c r="A38" s="1300" t="s">
        <v>1058</v>
      </c>
      <c r="B38" s="1300"/>
      <c r="C38" s="574">
        <v>5</v>
      </c>
      <c r="D38" s="574">
        <v>-2</v>
      </c>
      <c r="E38" s="574">
        <v>3.1660000000000004</v>
      </c>
    </row>
    <row r="39" spans="1:17" ht="11.25" customHeight="1">
      <c r="A39" s="1159" t="s">
        <v>1059</v>
      </c>
      <c r="B39" s="1159"/>
      <c r="C39" s="556"/>
      <c r="D39" s="501"/>
      <c r="E39" s="501"/>
    </row>
    <row r="40" spans="1:17" ht="11.25" customHeight="1">
      <c r="A40" s="1187" t="s">
        <v>1028</v>
      </c>
      <c r="B40" s="1187"/>
      <c r="C40" s="556"/>
      <c r="D40" s="501">
        <v>-3</v>
      </c>
      <c r="E40" s="501">
        <v>-3</v>
      </c>
    </row>
    <row r="41" spans="1:17" ht="11.25" customHeight="1">
      <c r="A41" s="1187" t="s">
        <v>1029</v>
      </c>
      <c r="B41" s="1187"/>
      <c r="C41" s="556">
        <v>8</v>
      </c>
      <c r="D41" s="501"/>
      <c r="E41" s="501">
        <v>8</v>
      </c>
      <c r="F41" s="855"/>
      <c r="G41" s="855"/>
      <c r="H41" s="855"/>
      <c r="I41" s="855"/>
      <c r="J41" s="855"/>
      <c r="K41" s="855"/>
      <c r="L41" s="855"/>
      <c r="M41" s="855"/>
      <c r="N41" s="855"/>
      <c r="O41" s="855"/>
      <c r="P41" s="855"/>
      <c r="Q41" s="855"/>
    </row>
    <row r="42" spans="1:17" ht="11.25" customHeight="1">
      <c r="A42" s="1187" t="s">
        <v>1229</v>
      </c>
      <c r="B42" s="1187"/>
      <c r="C42" s="556">
        <v>-1</v>
      </c>
      <c r="D42" s="501"/>
      <c r="E42" s="501">
        <v>-1</v>
      </c>
      <c r="F42" s="807"/>
      <c r="G42" s="807"/>
      <c r="H42" s="807"/>
      <c r="I42" s="807"/>
      <c r="J42" s="807"/>
      <c r="K42" s="807"/>
      <c r="L42" s="807"/>
      <c r="M42" s="807"/>
      <c r="N42" s="807"/>
      <c r="O42" s="807"/>
      <c r="P42" s="807"/>
      <c r="Q42" s="807"/>
    </row>
    <row r="43" spans="1:17" ht="11.25" customHeight="1">
      <c r="A43" s="1187" t="s">
        <v>1030</v>
      </c>
      <c r="B43" s="1187"/>
      <c r="C43" s="556">
        <v>-10</v>
      </c>
      <c r="D43" s="501"/>
      <c r="E43" s="501">
        <v>-10</v>
      </c>
    </row>
    <row r="44" spans="1:17" ht="11.25" customHeight="1">
      <c r="A44" s="1144" t="s">
        <v>1031</v>
      </c>
      <c r="B44" s="1144"/>
      <c r="C44" s="556">
        <v>1</v>
      </c>
      <c r="D44" s="501">
        <v>-1</v>
      </c>
      <c r="E44" s="501"/>
    </row>
    <row r="45" spans="1:17" ht="11.25" customHeight="1">
      <c r="A45" s="1144" t="s">
        <v>1032</v>
      </c>
      <c r="B45" s="1144"/>
      <c r="C45" s="556"/>
      <c r="D45" s="501">
        <v>-10</v>
      </c>
      <c r="E45" s="501">
        <v>-10</v>
      </c>
    </row>
    <row r="46" spans="1:17" ht="11.25" customHeight="1">
      <c r="A46" s="1154" t="s">
        <v>1033</v>
      </c>
      <c r="B46" s="1154"/>
      <c r="C46" s="547">
        <v>-19</v>
      </c>
      <c r="D46" s="479">
        <v>10</v>
      </c>
      <c r="E46" s="479">
        <v>-9</v>
      </c>
    </row>
    <row r="47" spans="1:17" ht="11.25" customHeight="1">
      <c r="A47" s="1189" t="s">
        <v>1244</v>
      </c>
      <c r="B47" s="1189"/>
      <c r="C47" s="534">
        <v>307</v>
      </c>
      <c r="D47" s="534">
        <v>-154</v>
      </c>
      <c r="E47" s="534">
        <v>154</v>
      </c>
    </row>
    <row r="48" spans="1:17" ht="11.25" customHeight="1">
      <c r="A48" s="491"/>
      <c r="B48" s="520"/>
      <c r="C48" s="556"/>
      <c r="D48" s="501"/>
      <c r="E48" s="556"/>
    </row>
    <row r="49" spans="1:5" ht="11.25" customHeight="1">
      <c r="A49" s="1301" t="s">
        <v>1452</v>
      </c>
      <c r="B49" s="1301"/>
      <c r="C49" s="633">
        <v>307</v>
      </c>
      <c r="D49" s="633">
        <v>-154</v>
      </c>
      <c r="E49" s="633">
        <v>154</v>
      </c>
    </row>
    <row r="50" spans="1:5" ht="11.25" customHeight="1">
      <c r="A50" s="1284" t="s">
        <v>806</v>
      </c>
      <c r="B50" s="1284"/>
      <c r="C50" s="666">
        <v>2</v>
      </c>
      <c r="D50" s="633">
        <v>-2</v>
      </c>
      <c r="E50" s="633">
        <v>-1</v>
      </c>
    </row>
    <row r="51" spans="1:5" ht="11.25" customHeight="1">
      <c r="A51" s="1159" t="s">
        <v>1057</v>
      </c>
      <c r="B51" s="1159"/>
      <c r="C51" s="666"/>
      <c r="D51" s="633"/>
      <c r="E51" s="633"/>
    </row>
    <row r="52" spans="1:5" ht="11.25" customHeight="1">
      <c r="A52" s="1187" t="s">
        <v>1026</v>
      </c>
      <c r="B52" s="1187"/>
      <c r="C52" s="666">
        <v>10</v>
      </c>
      <c r="D52" s="633"/>
      <c r="E52" s="633">
        <v>10</v>
      </c>
    </row>
    <row r="53" spans="1:5" ht="11.25" customHeight="1">
      <c r="A53" s="1187" t="s">
        <v>1027</v>
      </c>
      <c r="B53" s="1187"/>
      <c r="C53" s="666">
        <v>-1</v>
      </c>
      <c r="D53" s="633"/>
      <c r="E53" s="633">
        <v>-1</v>
      </c>
    </row>
    <row r="54" spans="1:5" ht="11.25" customHeight="1">
      <c r="A54" s="1187" t="s">
        <v>1060</v>
      </c>
      <c r="B54" s="1187"/>
      <c r="C54" s="666">
        <v>-21</v>
      </c>
      <c r="D54" s="633">
        <v>20</v>
      </c>
      <c r="E54" s="633">
        <v>-2</v>
      </c>
    </row>
    <row r="55" spans="1:5" ht="11.25" customHeight="1">
      <c r="A55" s="1187" t="s">
        <v>1058</v>
      </c>
      <c r="B55" s="1187"/>
      <c r="C55" s="666">
        <v>5</v>
      </c>
      <c r="D55" s="633">
        <v>-3</v>
      </c>
      <c r="E55" s="633">
        <v>3</v>
      </c>
    </row>
    <row r="56" spans="1:5" ht="11.25" customHeight="1">
      <c r="A56" s="1163" t="s">
        <v>1059</v>
      </c>
      <c r="B56" s="1163"/>
      <c r="C56" s="633"/>
      <c r="D56" s="633"/>
      <c r="E56" s="633"/>
    </row>
    <row r="57" spans="1:5" ht="11.25" customHeight="1">
      <c r="A57" s="1187" t="s">
        <v>1028</v>
      </c>
      <c r="B57" s="1187"/>
      <c r="C57" s="666"/>
      <c r="D57" s="633">
        <v>11</v>
      </c>
      <c r="E57" s="633">
        <v>11</v>
      </c>
    </row>
    <row r="58" spans="1:5" ht="11.25" customHeight="1">
      <c r="A58" s="1140" t="s">
        <v>1029</v>
      </c>
      <c r="B58" s="1140"/>
      <c r="C58" s="666">
        <v>-6</v>
      </c>
      <c r="D58" s="633"/>
      <c r="E58" s="633">
        <v>-6</v>
      </c>
    </row>
    <row r="59" spans="1:5" ht="11.25" customHeight="1">
      <c r="A59" s="1140" t="s">
        <v>1030</v>
      </c>
      <c r="B59" s="1140"/>
      <c r="C59" s="633">
        <v>-2</v>
      </c>
      <c r="D59" s="633"/>
      <c r="E59" s="633">
        <v>-2</v>
      </c>
    </row>
    <row r="60" spans="1:5" ht="11.25" customHeight="1">
      <c r="A60" s="1183" t="s">
        <v>1031</v>
      </c>
      <c r="B60" s="1183"/>
      <c r="C60" s="633">
        <v>1</v>
      </c>
      <c r="D60" s="633">
        <v>-1</v>
      </c>
      <c r="E60" s="633"/>
    </row>
    <row r="61" spans="1:5" ht="11.25" customHeight="1">
      <c r="A61" s="1144" t="s">
        <v>1032</v>
      </c>
      <c r="B61" s="1144"/>
      <c r="C61" s="633"/>
      <c r="D61" s="633">
        <v>-11</v>
      </c>
      <c r="E61" s="633">
        <v>-11</v>
      </c>
    </row>
    <row r="62" spans="1:5" ht="11.25" customHeight="1">
      <c r="A62" s="1177" t="s">
        <v>1033</v>
      </c>
      <c r="B62" s="1177"/>
      <c r="C62" s="628">
        <v>-13</v>
      </c>
      <c r="D62" s="628">
        <v>5</v>
      </c>
      <c r="E62" s="628">
        <v>-8</v>
      </c>
    </row>
    <row r="63" spans="1:5" ht="11.25" customHeight="1">
      <c r="A63" s="1189" t="s">
        <v>1451</v>
      </c>
      <c r="B63" s="1189"/>
      <c r="C63" s="629">
        <v>282</v>
      </c>
      <c r="D63" s="629">
        <v>-134</v>
      </c>
      <c r="E63" s="629">
        <v>149</v>
      </c>
    </row>
    <row r="64" spans="1:5" ht="11.25" customHeight="1">
      <c r="A64" s="1299"/>
      <c r="B64" s="1299"/>
      <c r="C64" s="1299"/>
      <c r="D64" s="1299"/>
      <c r="E64" s="1299"/>
    </row>
    <row r="65" spans="1:17" ht="11.25" customHeight="1">
      <c r="A65" s="1218"/>
      <c r="B65" s="1218"/>
      <c r="C65" s="1218"/>
      <c r="D65" s="1218"/>
      <c r="E65" s="1218"/>
    </row>
    <row r="66" spans="1:17" ht="11.25" customHeight="1">
      <c r="A66" s="1282" t="s">
        <v>1034</v>
      </c>
      <c r="B66" s="1282"/>
      <c r="C66" s="1282"/>
      <c r="D66" s="1282"/>
      <c r="E66" s="1282"/>
    </row>
    <row r="67" spans="1:17" ht="11.25" customHeight="1">
      <c r="A67" s="578" t="s">
        <v>860</v>
      </c>
      <c r="B67" s="578"/>
      <c r="C67" s="579"/>
      <c r="D67" s="665">
        <v>2018</v>
      </c>
      <c r="E67" s="550">
        <v>2017</v>
      </c>
    </row>
    <row r="68" spans="1:17" ht="11.25" customHeight="1">
      <c r="A68" s="1183" t="s">
        <v>1187</v>
      </c>
      <c r="B68" s="1183"/>
      <c r="C68" s="498"/>
      <c r="D68" s="633">
        <v>17</v>
      </c>
      <c r="E68" s="501">
        <v>26</v>
      </c>
    </row>
    <row r="69" spans="1:17" ht="11.25" customHeight="1">
      <c r="A69" s="1183" t="s">
        <v>1188</v>
      </c>
      <c r="B69" s="1183"/>
      <c r="C69" s="498"/>
      <c r="D69" s="633">
        <v>33</v>
      </c>
      <c r="E69" s="501">
        <v>35</v>
      </c>
    </row>
    <row r="70" spans="1:17" ht="11.25" customHeight="1">
      <c r="A70" s="1183" t="s">
        <v>1189</v>
      </c>
      <c r="B70" s="1183"/>
      <c r="C70" s="498"/>
      <c r="D70" s="633">
        <v>17</v>
      </c>
      <c r="E70" s="501">
        <v>16</v>
      </c>
    </row>
    <row r="71" spans="1:17" ht="11.25" customHeight="1">
      <c r="A71" s="1183" t="s">
        <v>1190</v>
      </c>
      <c r="B71" s="1183"/>
      <c r="C71" s="498"/>
      <c r="D71" s="633">
        <v>33</v>
      </c>
      <c r="E71" s="501">
        <v>23</v>
      </c>
    </row>
    <row r="72" spans="1:17" ht="11.25" customHeight="1">
      <c r="A72" s="239"/>
      <c r="B72" s="239"/>
      <c r="C72" s="239"/>
      <c r="D72" s="239"/>
      <c r="E72" s="239"/>
      <c r="F72" s="912"/>
      <c r="G72" s="912"/>
      <c r="H72" s="912"/>
      <c r="I72" s="912"/>
      <c r="J72" s="912"/>
      <c r="K72" s="912"/>
      <c r="L72" s="912"/>
      <c r="M72" s="912"/>
      <c r="N72" s="912"/>
      <c r="O72" s="912"/>
      <c r="P72" s="912"/>
      <c r="Q72" s="912"/>
    </row>
    <row r="73" spans="1:17" ht="11.25" customHeight="1">
      <c r="A73" s="1288"/>
      <c r="B73" s="1288"/>
      <c r="C73" s="1288"/>
      <c r="D73" s="1288"/>
      <c r="E73" s="1288"/>
    </row>
    <row r="74" spans="1:17" ht="11.25" customHeight="1">
      <c r="A74" s="1282" t="s">
        <v>1191</v>
      </c>
      <c r="B74" s="1282"/>
      <c r="C74" s="1282"/>
      <c r="D74" s="1282"/>
      <c r="E74" s="1282"/>
    </row>
    <row r="75" spans="1:17" ht="11.25" customHeight="1">
      <c r="A75" s="575" t="s">
        <v>860</v>
      </c>
      <c r="B75" s="578"/>
      <c r="C75" s="579"/>
      <c r="D75" s="665">
        <v>2018</v>
      </c>
      <c r="E75" s="550">
        <v>2017</v>
      </c>
    </row>
    <row r="76" spans="1:17" ht="11.25" customHeight="1">
      <c r="A76" s="1284" t="s">
        <v>1037</v>
      </c>
      <c r="B76" s="1284"/>
      <c r="C76" s="499"/>
      <c r="D76" s="678">
        <v>1.78</v>
      </c>
      <c r="E76" s="560">
        <v>1.65</v>
      </c>
    </row>
    <row r="77" spans="1:17" ht="11.25" customHeight="1">
      <c r="A77" s="1183" t="s">
        <v>1038</v>
      </c>
      <c r="B77" s="1183"/>
      <c r="C77" s="562"/>
      <c r="D77" s="678">
        <v>2.16</v>
      </c>
      <c r="E77" s="560">
        <v>2.15</v>
      </c>
    </row>
    <row r="78" spans="1:17" ht="11.25" customHeight="1">
      <c r="A78" s="1183" t="s">
        <v>1039</v>
      </c>
      <c r="B78" s="1183"/>
      <c r="C78" s="562"/>
      <c r="D78" s="678">
        <v>1.18</v>
      </c>
      <c r="E78" s="560">
        <v>1.1399999999999999</v>
      </c>
    </row>
    <row r="79" spans="1:17" ht="11.25" customHeight="1">
      <c r="A79" s="1286"/>
      <c r="B79" s="1286"/>
      <c r="C79" s="1286"/>
      <c r="D79" s="1286"/>
      <c r="E79" s="1286"/>
    </row>
    <row r="80" spans="1:17" ht="22.5" customHeight="1">
      <c r="A80" s="1204" t="s">
        <v>1494</v>
      </c>
      <c r="B80" s="1204"/>
      <c r="C80" s="1204"/>
      <c r="D80" s="1204"/>
      <c r="E80" s="1204"/>
    </row>
    <row r="81" spans="1:5" ht="10.5" customHeight="1">
      <c r="A81" s="1287"/>
      <c r="B81" s="1287"/>
      <c r="C81" s="1287"/>
      <c r="D81" s="1287"/>
      <c r="E81" s="1287"/>
    </row>
    <row r="82" spans="1:5" ht="23.25" customHeight="1">
      <c r="A82" s="1283" t="s">
        <v>1044</v>
      </c>
      <c r="B82" s="1283"/>
      <c r="C82" s="1283"/>
      <c r="D82" s="1283"/>
      <c r="E82" s="1283"/>
    </row>
    <row r="83" spans="1:5">
      <c r="A83" s="1283"/>
      <c r="B83" s="1283"/>
      <c r="C83" s="1283"/>
      <c r="D83" s="1283"/>
      <c r="E83" s="1283"/>
    </row>
    <row r="84" spans="1:5" ht="11.25" customHeight="1">
      <c r="A84" s="578"/>
      <c r="B84" s="578"/>
      <c r="C84" s="579"/>
      <c r="D84" s="665">
        <v>2018</v>
      </c>
      <c r="E84" s="550">
        <v>2017</v>
      </c>
    </row>
    <row r="85" spans="1:5" ht="11.25" customHeight="1">
      <c r="A85" s="1297" t="s">
        <v>1120</v>
      </c>
      <c r="B85" s="1297"/>
      <c r="C85" s="756"/>
      <c r="D85" s="678"/>
      <c r="E85" s="560"/>
    </row>
    <row r="86" spans="1:5" ht="11.25" customHeight="1">
      <c r="A86" s="1140" t="s">
        <v>1035</v>
      </c>
      <c r="B86" s="1140"/>
      <c r="C86" s="1140"/>
      <c r="D86" s="701">
        <v>17</v>
      </c>
      <c r="E86" s="603">
        <v>17.7</v>
      </c>
    </row>
    <row r="87" spans="1:5" ht="11.25" customHeight="1">
      <c r="A87" s="1140" t="s">
        <v>1036</v>
      </c>
      <c r="B87" s="1140"/>
      <c r="C87" s="1140"/>
      <c r="D87" s="701">
        <v>17.100000000000001</v>
      </c>
      <c r="E87" s="603">
        <v>19.600000000000001</v>
      </c>
    </row>
    <row r="88" spans="1:5" ht="11.25" customHeight="1">
      <c r="A88" s="1298" t="s">
        <v>1121</v>
      </c>
      <c r="B88" s="1298"/>
      <c r="C88" s="756"/>
      <c r="D88" s="701"/>
      <c r="E88" s="603"/>
    </row>
    <row r="89" spans="1:5" ht="11.25" customHeight="1">
      <c r="A89" s="1140" t="s">
        <v>1035</v>
      </c>
      <c r="B89" s="1140"/>
      <c r="C89" s="1140"/>
      <c r="D89" s="701">
        <v>16.100000000000001</v>
      </c>
      <c r="E89" s="603">
        <v>19.5</v>
      </c>
    </row>
    <row r="90" spans="1:5" ht="11.25" customHeight="1">
      <c r="A90" s="1140" t="s">
        <v>1036</v>
      </c>
      <c r="B90" s="1140"/>
      <c r="C90" s="1140"/>
      <c r="D90" s="701">
        <v>18.100000000000001</v>
      </c>
      <c r="E90" s="603">
        <v>21.9</v>
      </c>
    </row>
    <row r="91" spans="1:5" ht="11.25" customHeight="1">
      <c r="A91" s="1286"/>
      <c r="B91" s="1286"/>
      <c r="C91" s="1286"/>
      <c r="D91" s="1286"/>
      <c r="E91" s="1286"/>
    </row>
    <row r="92" spans="1:5" ht="45" customHeight="1">
      <c r="A92" s="1283" t="s">
        <v>1122</v>
      </c>
      <c r="B92" s="1283"/>
      <c r="C92" s="1283"/>
      <c r="D92" s="1283"/>
      <c r="E92" s="1283"/>
    </row>
    <row r="93" spans="1:5" ht="11.25" customHeight="1">
      <c r="A93" s="1294"/>
      <c r="B93" s="1294"/>
      <c r="C93" s="1294"/>
      <c r="D93" s="1294"/>
      <c r="E93" s="1294"/>
    </row>
    <row r="94" spans="1:5" ht="11.25" customHeight="1">
      <c r="A94" s="1215" t="s">
        <v>817</v>
      </c>
      <c r="B94" s="1215"/>
      <c r="C94" s="359"/>
      <c r="D94" s="359"/>
      <c r="E94" s="359"/>
    </row>
    <row r="95" spans="1:5" ht="33.75" customHeight="1">
      <c r="A95" s="715"/>
      <c r="B95" s="760"/>
      <c r="C95" s="359"/>
      <c r="D95" s="1285" t="s">
        <v>1123</v>
      </c>
      <c r="E95" s="1285"/>
    </row>
    <row r="96" spans="1:5" ht="22.5" customHeight="1">
      <c r="A96" s="575"/>
      <c r="B96" s="576"/>
      <c r="C96" s="580" t="s">
        <v>1040</v>
      </c>
      <c r="D96" s="679">
        <v>2018</v>
      </c>
      <c r="E96" s="588">
        <v>2017</v>
      </c>
    </row>
    <row r="97" spans="1:5" ht="11.25" customHeight="1">
      <c r="A97" s="1241" t="s">
        <v>1037</v>
      </c>
      <c r="B97" s="1241"/>
      <c r="C97" s="498" t="s">
        <v>1042</v>
      </c>
      <c r="D97" s="757" t="s">
        <v>1495</v>
      </c>
      <c r="E97" s="501">
        <v>-36</v>
      </c>
    </row>
    <row r="98" spans="1:5" ht="11.25" customHeight="1">
      <c r="A98" s="1152" t="s">
        <v>1037</v>
      </c>
      <c r="B98" s="1152"/>
      <c r="C98" s="498" t="s">
        <v>1043</v>
      </c>
      <c r="D98" s="757" t="s">
        <v>1496</v>
      </c>
      <c r="E98" s="501">
        <v>44</v>
      </c>
    </row>
    <row r="99" spans="1:5" ht="11.25" customHeight="1">
      <c r="A99" s="1181" t="s">
        <v>1038</v>
      </c>
      <c r="B99" s="1181"/>
      <c r="C99" s="498" t="s">
        <v>1042</v>
      </c>
      <c r="D99" s="757" t="s">
        <v>1497</v>
      </c>
      <c r="E99" s="501">
        <v>13</v>
      </c>
    </row>
    <row r="100" spans="1:5" ht="11.25" customHeight="1">
      <c r="A100" s="1152" t="s">
        <v>1038</v>
      </c>
      <c r="B100" s="1152"/>
      <c r="C100" s="498" t="s">
        <v>1043</v>
      </c>
      <c r="D100" s="757" t="s">
        <v>1498</v>
      </c>
      <c r="E100" s="501">
        <v>-10</v>
      </c>
    </row>
    <row r="101" spans="1:5" ht="11.25" customHeight="1">
      <c r="A101" s="1152" t="s">
        <v>1039</v>
      </c>
      <c r="B101" s="1152"/>
      <c r="C101" s="498" t="s">
        <v>1042</v>
      </c>
      <c r="D101" s="757" t="s">
        <v>1499</v>
      </c>
      <c r="E101" s="501">
        <v>28</v>
      </c>
    </row>
    <row r="102" spans="1:5" ht="11.25" customHeight="1">
      <c r="A102" s="1152" t="s">
        <v>1039</v>
      </c>
      <c r="B102" s="1152"/>
      <c r="C102" s="498" t="s">
        <v>1043</v>
      </c>
      <c r="D102" s="757" t="s">
        <v>1311</v>
      </c>
      <c r="E102" s="501">
        <v>-15</v>
      </c>
    </row>
    <row r="103" spans="1:5" ht="11.25" customHeight="1">
      <c r="A103" s="788"/>
      <c r="B103" s="787"/>
      <c r="C103" s="787"/>
      <c r="D103" s="787"/>
      <c r="E103" s="787"/>
    </row>
    <row r="104" spans="1:5" ht="11.25" customHeight="1">
      <c r="A104" s="347"/>
      <c r="B104" s="302"/>
      <c r="C104" s="359"/>
      <c r="D104" s="359"/>
      <c r="E104" s="359"/>
    </row>
    <row r="105" spans="1:5" ht="11.25" customHeight="1">
      <c r="A105" s="347"/>
      <c r="B105" s="302"/>
      <c r="C105" s="359"/>
      <c r="D105" s="359"/>
      <c r="E105" s="359"/>
    </row>
    <row r="106" spans="1:5" ht="11.25" customHeight="1">
      <c r="A106" s="347"/>
      <c r="B106" s="302"/>
      <c r="C106" s="359"/>
      <c r="D106" s="359"/>
      <c r="E106" s="359"/>
    </row>
    <row r="107" spans="1:5" ht="11.25" customHeight="1">
      <c r="A107" s="347"/>
      <c r="B107" s="302"/>
      <c r="C107" s="359"/>
      <c r="D107" s="359"/>
      <c r="E107" s="359"/>
    </row>
    <row r="108" spans="1:5" ht="11.25" customHeight="1">
      <c r="B108" s="228"/>
      <c r="C108" s="353"/>
      <c r="D108" s="353"/>
      <c r="E108" s="353"/>
    </row>
    <row r="109" spans="1:5" ht="11.25" customHeight="1">
      <c r="B109" s="228"/>
      <c r="C109" s="353"/>
      <c r="D109" s="353"/>
      <c r="E109" s="353"/>
    </row>
    <row r="110" spans="1:5" ht="11.25" customHeight="1">
      <c r="B110" s="228"/>
      <c r="C110" s="353"/>
      <c r="D110" s="353"/>
      <c r="E110" s="353"/>
    </row>
    <row r="111" spans="1:5" ht="11.25" customHeight="1">
      <c r="B111" s="228"/>
      <c r="C111" s="353"/>
      <c r="D111" s="353"/>
      <c r="E111" s="353"/>
    </row>
    <row r="112" spans="1:5" ht="11.25" customHeight="1">
      <c r="B112" s="228"/>
      <c r="C112" s="353"/>
      <c r="D112" s="353"/>
      <c r="E112" s="353"/>
    </row>
    <row r="113" spans="2:5" ht="11.25" customHeight="1">
      <c r="B113" s="228"/>
      <c r="C113" s="353"/>
      <c r="D113" s="353"/>
      <c r="E113" s="353"/>
    </row>
    <row r="114" spans="2:5" ht="11.25" customHeight="1">
      <c r="B114" s="228"/>
      <c r="C114" s="353"/>
      <c r="D114" s="353"/>
      <c r="E114" s="353"/>
    </row>
    <row r="115" spans="2:5" ht="11.25" customHeight="1">
      <c r="B115" s="228"/>
      <c r="C115" s="353"/>
      <c r="D115" s="353"/>
      <c r="E115" s="353"/>
    </row>
    <row r="116" spans="2:5" ht="11.25" customHeight="1">
      <c r="B116" s="228"/>
      <c r="C116" s="353"/>
      <c r="D116" s="353"/>
      <c r="E116" s="353"/>
    </row>
    <row r="117" spans="2:5" ht="11.25" customHeight="1">
      <c r="B117" s="228"/>
      <c r="C117" s="353"/>
      <c r="D117" s="353"/>
      <c r="E117" s="353"/>
    </row>
    <row r="118" spans="2:5" ht="11.25" customHeight="1">
      <c r="B118" s="228"/>
      <c r="C118" s="353"/>
      <c r="D118" s="353"/>
      <c r="E118" s="353"/>
    </row>
    <row r="119" spans="2:5">
      <c r="B119" s="228"/>
      <c r="C119" s="353"/>
      <c r="D119" s="353"/>
      <c r="E119" s="353"/>
    </row>
    <row r="120" spans="2:5">
      <c r="B120" s="228"/>
      <c r="C120" s="353"/>
      <c r="D120" s="353"/>
      <c r="E120" s="353"/>
    </row>
    <row r="121" spans="2:5">
      <c r="B121" s="228"/>
      <c r="C121" s="353"/>
      <c r="D121" s="353"/>
      <c r="E121" s="353"/>
    </row>
    <row r="122" spans="2:5">
      <c r="B122" s="228"/>
      <c r="C122" s="353"/>
      <c r="D122" s="353"/>
      <c r="E122" s="353"/>
    </row>
    <row r="123" spans="2:5">
      <c r="B123" s="228"/>
      <c r="C123" s="353"/>
      <c r="D123" s="353"/>
      <c r="E123" s="353"/>
    </row>
    <row r="124" spans="2:5">
      <c r="B124" s="228"/>
      <c r="C124" s="353"/>
      <c r="D124" s="353"/>
      <c r="E124" s="353"/>
    </row>
    <row r="125" spans="2:5">
      <c r="B125" s="228"/>
      <c r="C125" s="353"/>
      <c r="D125" s="353"/>
      <c r="E125" s="353"/>
    </row>
    <row r="126" spans="2:5">
      <c r="B126" s="228"/>
      <c r="C126" s="353"/>
      <c r="D126" s="353"/>
      <c r="E126" s="353"/>
    </row>
    <row r="127" spans="2:5">
      <c r="B127" s="228"/>
      <c r="C127" s="353"/>
      <c r="D127" s="353"/>
      <c r="E127" s="353"/>
    </row>
    <row r="128" spans="2:5">
      <c r="B128" s="228"/>
      <c r="C128" s="353"/>
      <c r="D128" s="353"/>
      <c r="E128" s="353"/>
    </row>
    <row r="129" spans="2:5">
      <c r="B129" s="228"/>
      <c r="C129" s="353"/>
      <c r="D129" s="353"/>
      <c r="E129" s="353"/>
    </row>
    <row r="130" spans="2:5">
      <c r="B130" s="228"/>
      <c r="C130" s="353"/>
      <c r="D130" s="353"/>
      <c r="E130" s="353"/>
    </row>
    <row r="131" spans="2:5">
      <c r="B131" s="228"/>
      <c r="C131" s="353"/>
      <c r="D131" s="353"/>
      <c r="E131" s="353"/>
    </row>
    <row r="132" spans="2:5">
      <c r="B132" s="228"/>
      <c r="C132" s="353"/>
      <c r="D132" s="353"/>
      <c r="E132" s="353"/>
    </row>
    <row r="133" spans="2:5">
      <c r="B133" s="228"/>
      <c r="C133" s="353"/>
      <c r="D133" s="353"/>
      <c r="E133" s="353"/>
    </row>
    <row r="148" spans="2:5">
      <c r="B148" s="243"/>
      <c r="C148" s="243"/>
      <c r="D148" s="243"/>
      <c r="E148" s="243"/>
    </row>
    <row r="149" spans="2:5">
      <c r="B149" s="243"/>
      <c r="C149" s="243"/>
      <c r="D149" s="243"/>
      <c r="E149" s="243"/>
    </row>
    <row r="150" spans="2:5">
      <c r="B150" s="243"/>
      <c r="C150" s="243"/>
      <c r="D150" s="243"/>
      <c r="E150" s="243"/>
    </row>
    <row r="151" spans="2:5">
      <c r="B151" s="243"/>
      <c r="C151" s="243"/>
      <c r="D151" s="243"/>
      <c r="E151" s="243"/>
    </row>
    <row r="152" spans="2:5">
      <c r="B152" s="243"/>
      <c r="C152" s="243"/>
      <c r="D152" s="243"/>
      <c r="E152" s="243"/>
    </row>
    <row r="153" spans="2:5">
      <c r="B153" s="243"/>
      <c r="C153" s="243"/>
      <c r="D153" s="243"/>
      <c r="E153" s="243"/>
    </row>
    <row r="154" spans="2:5">
      <c r="B154" s="243"/>
      <c r="C154" s="243"/>
      <c r="D154" s="243"/>
      <c r="E154" s="243"/>
    </row>
    <row r="155" spans="2:5">
      <c r="B155" s="243"/>
      <c r="C155" s="243"/>
      <c r="D155" s="243"/>
      <c r="E155" s="243"/>
    </row>
    <row r="156" spans="2:5">
      <c r="B156" s="243"/>
      <c r="C156" s="243"/>
      <c r="D156" s="243"/>
      <c r="E156" s="243"/>
    </row>
    <row r="157" spans="2:5">
      <c r="B157" s="243"/>
      <c r="C157" s="243"/>
      <c r="D157" s="243"/>
      <c r="E157" s="243"/>
    </row>
    <row r="158" spans="2:5">
      <c r="B158" s="243"/>
      <c r="C158" s="243"/>
      <c r="D158" s="243"/>
      <c r="E158" s="243"/>
    </row>
  </sheetData>
  <mergeCells count="90">
    <mergeCell ref="A37:B37"/>
    <mergeCell ref="A86:C86"/>
    <mergeCell ref="A87:C87"/>
    <mergeCell ref="A50:B50"/>
    <mergeCell ref="A51:B51"/>
    <mergeCell ref="A43:B43"/>
    <mergeCell ref="A42:B42"/>
    <mergeCell ref="A41:B41"/>
    <mergeCell ref="A40:B40"/>
    <mergeCell ref="A38:B38"/>
    <mergeCell ref="A47:B47"/>
    <mergeCell ref="A49:B49"/>
    <mergeCell ref="A89:C89"/>
    <mergeCell ref="A90:C90"/>
    <mergeCell ref="A52:B52"/>
    <mergeCell ref="A53:B53"/>
    <mergeCell ref="A54:B54"/>
    <mergeCell ref="A55:B55"/>
    <mergeCell ref="A57:B57"/>
    <mergeCell ref="A58:B58"/>
    <mergeCell ref="A59:B59"/>
    <mergeCell ref="A85:B85"/>
    <mergeCell ref="A88:B88"/>
    <mergeCell ref="A64:E64"/>
    <mergeCell ref="A65:E65"/>
    <mergeCell ref="A62:B62"/>
    <mergeCell ref="A63:B63"/>
    <mergeCell ref="A56:B56"/>
    <mergeCell ref="A93:E93"/>
    <mergeCell ref="A78:B78"/>
    <mergeCell ref="A1:E1"/>
    <mergeCell ref="A44:B44"/>
    <mergeCell ref="A45:B45"/>
    <mergeCell ref="A46:B46"/>
    <mergeCell ref="A28:B28"/>
    <mergeCell ref="A29:B29"/>
    <mergeCell ref="A32:B32"/>
    <mergeCell ref="A39:B39"/>
    <mergeCell ref="A33:B33"/>
    <mergeCell ref="A20:B20"/>
    <mergeCell ref="A21:B21"/>
    <mergeCell ref="A24:B24"/>
    <mergeCell ref="A25:B25"/>
    <mergeCell ref="A27:B27"/>
    <mergeCell ref="A3:B3"/>
    <mergeCell ref="A4:C4"/>
    <mergeCell ref="A18:B18"/>
    <mergeCell ref="A36:B36"/>
    <mergeCell ref="A15:E15"/>
    <mergeCell ref="A13:E13"/>
    <mergeCell ref="A26:B26"/>
    <mergeCell ref="A35:B35"/>
    <mergeCell ref="A34:B34"/>
    <mergeCell ref="A31:E31"/>
    <mergeCell ref="A6:E6"/>
    <mergeCell ref="A8:E8"/>
    <mergeCell ref="A23:E23"/>
    <mergeCell ref="A19:B19"/>
    <mergeCell ref="A2:E2"/>
    <mergeCell ref="A98:B98"/>
    <mergeCell ref="A99:B99"/>
    <mergeCell ref="A100:B100"/>
    <mergeCell ref="A101:B101"/>
    <mergeCell ref="A81:E81"/>
    <mergeCell ref="A83:E83"/>
    <mergeCell ref="A73:E73"/>
    <mergeCell ref="A91:E91"/>
    <mergeCell ref="A5:B5"/>
    <mergeCell ref="A7:E7"/>
    <mergeCell ref="A9:E9"/>
    <mergeCell ref="A11:E11"/>
    <mergeCell ref="A17:B17"/>
    <mergeCell ref="A60:B60"/>
    <mergeCell ref="A61:B61"/>
    <mergeCell ref="A102:B102"/>
    <mergeCell ref="A66:E66"/>
    <mergeCell ref="A92:E92"/>
    <mergeCell ref="A94:B94"/>
    <mergeCell ref="A97:B97"/>
    <mergeCell ref="A80:E80"/>
    <mergeCell ref="A82:E82"/>
    <mergeCell ref="A68:B68"/>
    <mergeCell ref="A69:B69"/>
    <mergeCell ref="A70:B70"/>
    <mergeCell ref="A71:B71"/>
    <mergeCell ref="A74:E74"/>
    <mergeCell ref="A76:B76"/>
    <mergeCell ref="A77:B77"/>
    <mergeCell ref="D95:E95"/>
    <mergeCell ref="A79:E79"/>
  </mergeCells>
  <phoneticPr fontId="0" type="noConversion"/>
  <pageMargins left="0.75" right="0.75" top="1" bottom="1" header="0.5" footer="0.5"/>
  <pageSetup paperSize="9" scale="84" orientation="portrait" r:id="rId1"/>
  <headerFooter alignWithMargins="0"/>
  <rowBreaks count="2" manualBreakCount="2">
    <brk id="31" max="4" man="1"/>
    <brk id="81" max="4" man="1"/>
  </rowBreak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Q52"/>
  <sheetViews>
    <sheetView zoomScaleNormal="100" workbookViewId="0">
      <selection sqref="A1:E1"/>
    </sheetView>
  </sheetViews>
  <sheetFormatPr baseColWidth="10" defaultColWidth="8.75" defaultRowHeight="11"/>
  <cols>
    <col min="1" max="1" width="76.75" style="285" customWidth="1"/>
    <col min="2" max="5" width="13.25" style="232" customWidth="1"/>
    <col min="6" max="17" width="3.75" style="205" customWidth="1"/>
    <col min="18" max="16384" width="8.75" style="1085"/>
  </cols>
  <sheetData>
    <row r="1" spans="1:17" ht="15.75" customHeight="1">
      <c r="A1" s="1170" t="s">
        <v>1396</v>
      </c>
      <c r="B1" s="1170"/>
      <c r="C1" s="1170"/>
      <c r="D1" s="1170"/>
      <c r="E1" s="1170"/>
    </row>
    <row r="2" spans="1:17" ht="11.25" customHeight="1">
      <c r="A2" s="379"/>
      <c r="B2" s="277"/>
      <c r="C2" s="277"/>
      <c r="D2" s="277"/>
      <c r="E2" s="277"/>
    </row>
    <row r="3" spans="1:17" ht="22.5" customHeight="1">
      <c r="A3" s="1167" t="s">
        <v>1214</v>
      </c>
      <c r="B3" s="1167"/>
      <c r="C3" s="1167"/>
      <c r="D3" s="1167"/>
      <c r="E3" s="1167"/>
    </row>
    <row r="4" spans="1:17" ht="11.25" customHeight="1">
      <c r="A4" s="324"/>
      <c r="B4" s="617"/>
      <c r="C4" s="617"/>
      <c r="D4" s="617"/>
      <c r="E4" s="617"/>
    </row>
    <row r="5" spans="1:17" ht="12.75" customHeight="1">
      <c r="A5" s="1207" t="s">
        <v>910</v>
      </c>
      <c r="B5" s="1207"/>
      <c r="C5" s="1207"/>
      <c r="D5" s="1207"/>
      <c r="E5" s="1207"/>
    </row>
    <row r="6" spans="1:17" ht="11.25" customHeight="1">
      <c r="A6" s="712"/>
      <c r="B6" s="352"/>
      <c r="C6" s="352"/>
      <c r="D6" s="352"/>
      <c r="E6" s="352"/>
    </row>
    <row r="7" spans="1:17" ht="11.25" customHeight="1">
      <c r="A7" s="540" t="s">
        <v>714</v>
      </c>
      <c r="B7" s="579"/>
      <c r="C7" s="579"/>
      <c r="D7" s="579"/>
      <c r="E7" s="579"/>
    </row>
    <row r="8" spans="1:17" ht="33.75" customHeight="1">
      <c r="A8" s="540" t="s">
        <v>121</v>
      </c>
      <c r="B8" s="571" t="s">
        <v>955</v>
      </c>
      <c r="C8" s="571" t="s">
        <v>964</v>
      </c>
      <c r="D8" s="571" t="s">
        <v>878</v>
      </c>
      <c r="E8" s="571" t="s">
        <v>654</v>
      </c>
    </row>
    <row r="9" spans="1:17" ht="11.25" customHeight="1">
      <c r="A9" s="559" t="s">
        <v>1217</v>
      </c>
      <c r="B9" s="501">
        <v>197241130</v>
      </c>
      <c r="C9" s="501">
        <v>336</v>
      </c>
      <c r="D9" s="501">
        <v>61</v>
      </c>
      <c r="E9" s="501">
        <v>397</v>
      </c>
    </row>
    <row r="10" spans="1:17" ht="11.25" customHeight="1">
      <c r="A10" s="995" t="s">
        <v>1219</v>
      </c>
      <c r="B10" s="556">
        <v>197241130</v>
      </c>
      <c r="C10" s="556">
        <v>336</v>
      </c>
      <c r="D10" s="556">
        <v>61</v>
      </c>
      <c r="E10" s="556">
        <v>397</v>
      </c>
    </row>
    <row r="11" spans="1:17" ht="11.25" customHeight="1">
      <c r="A11" s="991" t="s">
        <v>1432</v>
      </c>
      <c r="B11" s="547">
        <v>394482260</v>
      </c>
      <c r="C11" s="547"/>
      <c r="D11" s="547"/>
      <c r="E11" s="547"/>
      <c r="F11" s="1008"/>
      <c r="G11" s="1008"/>
      <c r="H11" s="1008"/>
      <c r="I11" s="1008"/>
      <c r="J11" s="1008"/>
      <c r="K11" s="1008"/>
      <c r="L11" s="1008"/>
      <c r="M11" s="1008"/>
      <c r="N11" s="1008"/>
      <c r="O11" s="1008"/>
      <c r="P11" s="1008"/>
      <c r="Q11" s="1008"/>
    </row>
    <row r="12" spans="1:17" ht="11.25" customHeight="1">
      <c r="A12" s="539" t="s">
        <v>1447</v>
      </c>
      <c r="B12" s="534">
        <v>591723390</v>
      </c>
      <c r="C12" s="534">
        <v>336</v>
      </c>
      <c r="D12" s="534">
        <v>61</v>
      </c>
      <c r="E12" s="534">
        <v>397</v>
      </c>
    </row>
    <row r="13" spans="1:17" ht="11.25" customHeight="1">
      <c r="A13" s="292"/>
      <c r="B13" s="294"/>
      <c r="C13" s="294"/>
      <c r="D13" s="294"/>
      <c r="E13" s="294"/>
    </row>
    <row r="14" spans="1:17" ht="26.25" customHeight="1">
      <c r="A14" s="1167" t="s">
        <v>1623</v>
      </c>
      <c r="B14" s="1167"/>
      <c r="C14" s="1167"/>
      <c r="D14" s="1167"/>
      <c r="E14" s="1167"/>
    </row>
    <row r="15" spans="1:17" ht="12" customHeight="1">
      <c r="A15" s="416"/>
      <c r="B15" s="416"/>
      <c r="C15" s="416"/>
      <c r="D15" s="416"/>
      <c r="E15" s="416"/>
    </row>
    <row r="16" spans="1:17" ht="12" customHeight="1">
      <c r="A16" s="1280" t="s">
        <v>1078</v>
      </c>
      <c r="B16" s="1280"/>
      <c r="C16" s="1280"/>
      <c r="D16" s="1280"/>
      <c r="E16" s="1280"/>
    </row>
    <row r="17" spans="1:17" ht="12" customHeight="1">
      <c r="A17" s="951"/>
      <c r="B17" s="951"/>
      <c r="C17" s="951"/>
      <c r="D17" s="951"/>
      <c r="E17" s="951"/>
      <c r="F17" s="953"/>
      <c r="G17" s="953"/>
      <c r="H17" s="953"/>
      <c r="I17" s="953"/>
      <c r="J17" s="953"/>
      <c r="K17" s="953"/>
      <c r="L17" s="953"/>
      <c r="M17" s="953"/>
      <c r="N17" s="953"/>
      <c r="O17" s="953"/>
      <c r="P17" s="953"/>
      <c r="Q17" s="953"/>
    </row>
    <row r="18" spans="1:17" ht="21" customHeight="1">
      <c r="A18" s="1206" t="s">
        <v>1624</v>
      </c>
      <c r="B18" s="1206"/>
      <c r="C18" s="1206"/>
      <c r="D18" s="1206"/>
      <c r="E18" s="1206"/>
    </row>
    <row r="19" spans="1:17" ht="11.25" customHeight="1">
      <c r="A19" s="292"/>
      <c r="B19" s="294"/>
      <c r="C19" s="294"/>
      <c r="D19" s="294"/>
      <c r="E19" s="294"/>
    </row>
    <row r="20" spans="1:17" ht="11.25" customHeight="1">
      <c r="A20" s="1207" t="s">
        <v>1077</v>
      </c>
      <c r="B20" s="1207"/>
      <c r="C20" s="1207"/>
      <c r="D20" s="1207"/>
      <c r="E20" s="1207"/>
    </row>
    <row r="21" spans="1:17" ht="11.25" customHeight="1">
      <c r="A21" s="951"/>
      <c r="B21" s="951"/>
      <c r="C21" s="951"/>
      <c r="D21" s="951"/>
      <c r="E21" s="951"/>
      <c r="F21" s="953"/>
      <c r="G21" s="953"/>
      <c r="H21" s="953"/>
      <c r="I21" s="953"/>
      <c r="J21" s="953"/>
      <c r="K21" s="953"/>
      <c r="L21" s="953"/>
      <c r="M21" s="953"/>
      <c r="N21" s="953"/>
      <c r="O21" s="953"/>
      <c r="P21" s="953"/>
      <c r="Q21" s="953"/>
    </row>
    <row r="22" spans="1:17" ht="23.25" customHeight="1">
      <c r="A22" s="1205" t="s">
        <v>1625</v>
      </c>
      <c r="B22" s="1205"/>
      <c r="C22" s="1205"/>
      <c r="D22" s="1205"/>
      <c r="E22" s="1205"/>
    </row>
    <row r="23" spans="1:17" ht="11.25" customHeight="1">
      <c r="A23" s="292"/>
      <c r="B23" s="294"/>
      <c r="C23" s="294"/>
      <c r="D23" s="294"/>
      <c r="E23" s="294"/>
    </row>
    <row r="24" spans="1:17" ht="11.25" customHeight="1">
      <c r="A24" s="1207" t="s">
        <v>379</v>
      </c>
      <c r="B24" s="1207"/>
      <c r="C24" s="1207"/>
      <c r="D24" s="1207"/>
      <c r="E24" s="1207"/>
    </row>
    <row r="25" spans="1:17" ht="11.25" customHeight="1">
      <c r="A25" s="951"/>
      <c r="B25" s="951"/>
      <c r="C25" s="951"/>
      <c r="D25" s="951"/>
      <c r="E25" s="951"/>
      <c r="F25" s="953"/>
      <c r="G25" s="953"/>
      <c r="H25" s="953"/>
      <c r="I25" s="953"/>
      <c r="J25" s="953"/>
      <c r="K25" s="953"/>
      <c r="L25" s="953"/>
      <c r="M25" s="953"/>
      <c r="N25" s="953"/>
      <c r="O25" s="953"/>
      <c r="P25" s="953"/>
      <c r="Q25" s="953"/>
    </row>
    <row r="26" spans="1:17" ht="48.75" customHeight="1">
      <c r="A26" s="1206" t="s">
        <v>1546</v>
      </c>
      <c r="B26" s="1206"/>
      <c r="C26" s="1206"/>
      <c r="D26" s="1206"/>
      <c r="E26" s="1206"/>
    </row>
    <row r="27" spans="1:17" ht="11.25" customHeight="1">
      <c r="A27" s="331"/>
      <c r="B27" s="280"/>
      <c r="C27" s="280"/>
      <c r="D27" s="280"/>
      <c r="E27" s="280"/>
    </row>
    <row r="28" spans="1:17">
      <c r="A28" s="1207" t="s">
        <v>348</v>
      </c>
      <c r="B28" s="1207"/>
      <c r="C28" s="1207"/>
      <c r="D28" s="1207"/>
      <c r="E28" s="1207"/>
    </row>
    <row r="29" spans="1:17">
      <c r="A29" s="951"/>
      <c r="B29" s="951"/>
      <c r="C29" s="951"/>
      <c r="D29" s="951"/>
      <c r="E29" s="951"/>
      <c r="F29" s="953"/>
      <c r="G29" s="953"/>
      <c r="H29" s="953"/>
      <c r="I29" s="953"/>
      <c r="J29" s="953"/>
      <c r="K29" s="953"/>
      <c r="L29" s="953"/>
      <c r="M29" s="953"/>
      <c r="N29" s="953"/>
      <c r="O29" s="953"/>
      <c r="P29" s="953"/>
      <c r="Q29" s="953"/>
    </row>
    <row r="30" spans="1:17" ht="22.5" customHeight="1">
      <c r="A30" s="1206" t="s">
        <v>1384</v>
      </c>
      <c r="B30" s="1206"/>
      <c r="C30" s="1206"/>
      <c r="D30" s="1206"/>
      <c r="E30" s="1206"/>
    </row>
    <row r="31" spans="1:17">
      <c r="A31" s="713"/>
      <c r="B31" s="221"/>
      <c r="C31" s="317"/>
      <c r="D31" s="317"/>
      <c r="E31" s="317"/>
    </row>
    <row r="32" spans="1:17" ht="22.5" customHeight="1">
      <c r="A32" s="540" t="s">
        <v>714</v>
      </c>
      <c r="B32" s="579"/>
      <c r="C32" s="580"/>
      <c r="D32" s="580"/>
      <c r="E32" s="676" t="s">
        <v>961</v>
      </c>
    </row>
    <row r="33" spans="1:17">
      <c r="A33" s="1183" t="s">
        <v>1448</v>
      </c>
      <c r="B33" s="1183"/>
      <c r="C33" s="501"/>
      <c r="D33" s="501"/>
      <c r="E33" s="666">
        <v>-50</v>
      </c>
    </row>
    <row r="34" spans="1:17">
      <c r="A34" s="1154" t="s">
        <v>1139</v>
      </c>
      <c r="B34" s="1154"/>
      <c r="C34" s="547"/>
      <c r="D34" s="547"/>
      <c r="E34" s="667">
        <v>12</v>
      </c>
    </row>
    <row r="35" spans="1:17">
      <c r="A35" s="1163" t="s">
        <v>1449</v>
      </c>
      <c r="B35" s="1163"/>
      <c r="C35" s="501"/>
      <c r="D35" s="501"/>
      <c r="E35" s="666">
        <v>-39</v>
      </c>
    </row>
    <row r="36" spans="1:17">
      <c r="A36" s="1183" t="s">
        <v>909</v>
      </c>
      <c r="B36" s="1183"/>
      <c r="C36" s="501"/>
      <c r="D36" s="501"/>
      <c r="E36" s="666">
        <v>28</v>
      </c>
    </row>
    <row r="37" spans="1:17">
      <c r="A37" s="1183" t="s">
        <v>354</v>
      </c>
      <c r="B37" s="1183"/>
      <c r="C37" s="501"/>
      <c r="D37" s="501"/>
      <c r="E37" s="666">
        <v>1</v>
      </c>
    </row>
    <row r="38" spans="1:17">
      <c r="A38" s="1154" t="s">
        <v>1139</v>
      </c>
      <c r="B38" s="1154"/>
      <c r="C38" s="547"/>
      <c r="D38" s="547"/>
      <c r="E38" s="667">
        <v>-1</v>
      </c>
    </row>
    <row r="39" spans="1:17">
      <c r="A39" s="1163" t="s">
        <v>1309</v>
      </c>
      <c r="B39" s="1163"/>
      <c r="C39" s="501"/>
      <c r="D39" s="501"/>
      <c r="E39" s="666">
        <v>-10</v>
      </c>
    </row>
    <row r="40" spans="1:17">
      <c r="A40" s="1183" t="s">
        <v>909</v>
      </c>
      <c r="B40" s="1183"/>
      <c r="C40" s="501"/>
      <c r="D40" s="501"/>
      <c r="E40" s="666">
        <v>-6</v>
      </c>
    </row>
    <row r="41" spans="1:17">
      <c r="A41" s="1183" t="s">
        <v>354</v>
      </c>
      <c r="B41" s="1183"/>
      <c r="C41" s="501"/>
      <c r="D41" s="501"/>
      <c r="E41" s="666">
        <v>-17</v>
      </c>
    </row>
    <row r="42" spans="1:17">
      <c r="A42" s="1154" t="s">
        <v>1139</v>
      </c>
      <c r="B42" s="1154"/>
      <c r="C42" s="547"/>
      <c r="D42" s="547"/>
      <c r="E42" s="667">
        <v>3</v>
      </c>
    </row>
    <row r="43" spans="1:17">
      <c r="A43" s="1189" t="s">
        <v>1450</v>
      </c>
      <c r="B43" s="1189"/>
      <c r="C43" s="528"/>
      <c r="D43" s="528"/>
      <c r="E43" s="929">
        <v>-31</v>
      </c>
    </row>
    <row r="45" spans="1:17">
      <c r="A45" s="1207" t="s">
        <v>986</v>
      </c>
      <c r="B45" s="1207"/>
      <c r="C45" s="1207"/>
      <c r="D45" s="1207"/>
      <c r="E45" s="1207"/>
    </row>
    <row r="46" spans="1:17">
      <c r="A46" s="951"/>
      <c r="B46" s="951"/>
      <c r="C46" s="951"/>
      <c r="D46" s="951"/>
      <c r="E46" s="951"/>
      <c r="F46" s="953"/>
      <c r="G46" s="953"/>
      <c r="H46" s="953"/>
      <c r="I46" s="953"/>
      <c r="J46" s="953"/>
      <c r="K46" s="953"/>
      <c r="L46" s="953"/>
      <c r="M46" s="953"/>
      <c r="N46" s="953"/>
      <c r="O46" s="953"/>
      <c r="P46" s="953"/>
      <c r="Q46" s="953"/>
    </row>
    <row r="47" spans="1:17" ht="48.75" customHeight="1">
      <c r="A47" s="1206" t="s">
        <v>1626</v>
      </c>
      <c r="B47" s="1206"/>
      <c r="C47" s="1206"/>
      <c r="D47" s="1206"/>
      <c r="E47" s="1206"/>
    </row>
    <row r="48" spans="1:17" ht="11.25" customHeight="1">
      <c r="B48" s="285"/>
      <c r="C48" s="285"/>
      <c r="D48" s="285"/>
      <c r="E48" s="285"/>
    </row>
    <row r="49" spans="1:5">
      <c r="A49" s="1206" t="s">
        <v>1230</v>
      </c>
      <c r="B49" s="1206"/>
      <c r="C49" s="1206"/>
      <c r="D49" s="1206"/>
      <c r="E49" s="1206"/>
    </row>
    <row r="52" spans="1:5">
      <c r="C52" s="376"/>
    </row>
  </sheetData>
  <mergeCells count="26">
    <mergeCell ref="A49:E49"/>
    <mergeCell ref="A47:E47"/>
    <mergeCell ref="A24:E24"/>
    <mergeCell ref="A26:E26"/>
    <mergeCell ref="A14:E14"/>
    <mergeCell ref="A28:E28"/>
    <mergeCell ref="A33:B33"/>
    <mergeCell ref="A34:B34"/>
    <mergeCell ref="A35:B35"/>
    <mergeCell ref="A36:B36"/>
    <mergeCell ref="A37:B37"/>
    <mergeCell ref="A38:B38"/>
    <mergeCell ref="A39:B39"/>
    <mergeCell ref="A40:B40"/>
    <mergeCell ref="A41:B41"/>
    <mergeCell ref="A1:E1"/>
    <mergeCell ref="A5:E5"/>
    <mergeCell ref="A3:E3"/>
    <mergeCell ref="A30:E30"/>
    <mergeCell ref="A45:E45"/>
    <mergeCell ref="A42:B42"/>
    <mergeCell ref="A43:B43"/>
    <mergeCell ref="A20:E20"/>
    <mergeCell ref="A22:E22"/>
    <mergeCell ref="A16:E16"/>
    <mergeCell ref="A18:E18"/>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Q33"/>
  <sheetViews>
    <sheetView zoomScaleNormal="100" workbookViewId="0">
      <selection sqref="A1:G1"/>
    </sheetView>
  </sheetViews>
  <sheetFormatPr baseColWidth="10" defaultColWidth="8.75" defaultRowHeight="11"/>
  <cols>
    <col min="1" max="1" width="50" style="285" customWidth="1"/>
    <col min="2" max="7" width="13.25" style="232" customWidth="1"/>
    <col min="8" max="17" width="3.75" style="205" customWidth="1"/>
    <col min="18" max="16384" width="8.75" style="1085"/>
  </cols>
  <sheetData>
    <row r="1" spans="1:17" ht="16">
      <c r="A1" s="1170" t="s">
        <v>1397</v>
      </c>
      <c r="B1" s="1268"/>
      <c r="C1" s="1268"/>
      <c r="D1" s="1268"/>
      <c r="E1" s="1268"/>
      <c r="F1" s="1268"/>
      <c r="G1" s="1268"/>
    </row>
    <row r="2" spans="1:17" ht="11.25" customHeight="1">
      <c r="A2" s="375"/>
      <c r="B2" s="384"/>
      <c r="C2" s="384"/>
      <c r="D2" s="384"/>
      <c r="E2" s="384"/>
      <c r="F2" s="384"/>
      <c r="G2" s="384"/>
    </row>
    <row r="3" spans="1:17">
      <c r="A3" s="316">
        <v>2018</v>
      </c>
      <c r="B3" s="261"/>
      <c r="C3" s="261"/>
      <c r="D3" s="261"/>
      <c r="E3" s="261"/>
      <c r="F3" s="261"/>
      <c r="G3" s="261"/>
    </row>
    <row r="4" spans="1:17">
      <c r="A4" s="1026"/>
      <c r="B4" s="261"/>
      <c r="C4" s="261"/>
      <c r="D4" s="261"/>
      <c r="E4" s="261"/>
      <c r="F4" s="261"/>
      <c r="G4" s="261"/>
      <c r="H4" s="1024"/>
      <c r="I4" s="1024"/>
      <c r="J4" s="1024"/>
      <c r="K4" s="1024"/>
      <c r="L4" s="1024"/>
      <c r="M4" s="1024"/>
      <c r="N4" s="1024"/>
      <c r="O4" s="1024"/>
      <c r="P4" s="1024"/>
      <c r="Q4" s="1024"/>
    </row>
    <row r="5" spans="1:17" ht="33.75" customHeight="1">
      <c r="A5" s="380" t="s">
        <v>714</v>
      </c>
      <c r="B5" s="680" t="s">
        <v>508</v>
      </c>
      <c r="C5" s="680" t="s">
        <v>980</v>
      </c>
      <c r="D5" s="680" t="s">
        <v>911</v>
      </c>
      <c r="E5" s="680" t="s">
        <v>1192</v>
      </c>
      <c r="F5" s="680" t="s">
        <v>912</v>
      </c>
      <c r="G5" s="680" t="s">
        <v>654</v>
      </c>
    </row>
    <row r="6" spans="1:17">
      <c r="A6" s="559" t="s">
        <v>1419</v>
      </c>
      <c r="B6" s="673">
        <v>19</v>
      </c>
      <c r="C6" s="673">
        <v>173</v>
      </c>
      <c r="D6" s="673">
        <v>27</v>
      </c>
      <c r="E6" s="673">
        <v>6</v>
      </c>
      <c r="F6" s="673">
        <v>35</v>
      </c>
      <c r="G6" s="673">
        <v>261</v>
      </c>
    </row>
    <row r="7" spans="1:17">
      <c r="A7" s="559" t="s">
        <v>858</v>
      </c>
      <c r="B7" s="673"/>
      <c r="C7" s="673">
        <v>1</v>
      </c>
      <c r="D7" s="673">
        <v>1</v>
      </c>
      <c r="E7" s="673">
        <v>1</v>
      </c>
      <c r="F7" s="673"/>
      <c r="G7" s="673">
        <v>3</v>
      </c>
    </row>
    <row r="8" spans="1:17">
      <c r="A8" s="559" t="s">
        <v>807</v>
      </c>
      <c r="B8" s="673">
        <v>12</v>
      </c>
      <c r="C8" s="673">
        <v>60</v>
      </c>
      <c r="D8" s="673">
        <v>107</v>
      </c>
      <c r="E8" s="673">
        <v>9</v>
      </c>
      <c r="F8" s="673">
        <v>11</v>
      </c>
      <c r="G8" s="673">
        <v>198</v>
      </c>
    </row>
    <row r="9" spans="1:17">
      <c r="A9" s="559" t="s">
        <v>509</v>
      </c>
      <c r="B9" s="673">
        <v>-2</v>
      </c>
      <c r="C9" s="673">
        <v>-62</v>
      </c>
      <c r="D9" s="673">
        <v>-64</v>
      </c>
      <c r="E9" s="673">
        <v>-6</v>
      </c>
      <c r="F9" s="673">
        <v>-5</v>
      </c>
      <c r="G9" s="673">
        <v>-138</v>
      </c>
    </row>
    <row r="10" spans="1:17" ht="12">
      <c r="A10" s="535" t="s">
        <v>823</v>
      </c>
      <c r="B10" s="628">
        <v>-9</v>
      </c>
      <c r="C10" s="966"/>
      <c r="D10" s="628">
        <v>-5</v>
      </c>
      <c r="E10" s="628">
        <v>-4</v>
      </c>
      <c r="F10" s="628">
        <v>-4</v>
      </c>
      <c r="G10" s="628">
        <v>-21</v>
      </c>
    </row>
    <row r="11" spans="1:17" ht="12">
      <c r="A11" s="541" t="s">
        <v>1420</v>
      </c>
      <c r="B11" s="629">
        <v>21</v>
      </c>
      <c r="C11" s="629">
        <v>172</v>
      </c>
      <c r="D11" s="629">
        <v>67</v>
      </c>
      <c r="E11" s="629">
        <v>7</v>
      </c>
      <c r="F11" s="674">
        <v>38</v>
      </c>
      <c r="G11" s="629">
        <v>305</v>
      </c>
    </row>
    <row r="12" spans="1:17">
      <c r="A12" s="583"/>
      <c r="B12" s="681"/>
      <c r="C12" s="681"/>
      <c r="D12" s="681"/>
      <c r="E12" s="681"/>
      <c r="F12" s="681"/>
      <c r="G12" s="681"/>
    </row>
    <row r="13" spans="1:17">
      <c r="A13" s="710" t="s">
        <v>444</v>
      </c>
      <c r="B13" s="672"/>
      <c r="C13" s="672"/>
      <c r="D13" s="672"/>
      <c r="E13" s="672"/>
      <c r="F13" s="672"/>
      <c r="G13" s="673">
        <v>54</v>
      </c>
    </row>
    <row r="14" spans="1:17">
      <c r="A14" s="710" t="s">
        <v>445</v>
      </c>
      <c r="B14" s="672"/>
      <c r="C14" s="672"/>
      <c r="D14" s="672"/>
      <c r="E14" s="672"/>
      <c r="F14" s="672"/>
      <c r="G14" s="673">
        <v>251</v>
      </c>
    </row>
    <row r="15" spans="1:17">
      <c r="A15" s="354"/>
      <c r="B15" s="259"/>
      <c r="C15" s="259"/>
      <c r="D15" s="259"/>
      <c r="E15" s="259"/>
      <c r="F15" s="259"/>
      <c r="G15" s="259"/>
    </row>
    <row r="16" spans="1:17" s="1115" customFormat="1">
      <c r="A16" s="1116">
        <v>2017</v>
      </c>
      <c r="B16" s="1114"/>
      <c r="C16" s="1114"/>
      <c r="D16" s="1114"/>
      <c r="E16" s="1114"/>
      <c r="F16" s="1114"/>
      <c r="G16" s="1114"/>
    </row>
    <row r="17" spans="1:17">
      <c r="A17" s="1026"/>
      <c r="B17" s="221"/>
      <c r="C17" s="221"/>
      <c r="D17" s="221"/>
      <c r="E17" s="221"/>
      <c r="F17" s="221"/>
      <c r="G17" s="221"/>
      <c r="H17" s="1024"/>
      <c r="I17" s="1024"/>
      <c r="J17" s="1024"/>
      <c r="K17" s="1024"/>
      <c r="L17" s="1024"/>
      <c r="M17" s="1024"/>
      <c r="N17" s="1024"/>
      <c r="O17" s="1024"/>
      <c r="P17" s="1024"/>
      <c r="Q17" s="1024"/>
    </row>
    <row r="18" spans="1:17">
      <c r="A18" s="1026"/>
      <c r="B18" s="221"/>
      <c r="C18" s="221"/>
      <c r="D18" s="221"/>
      <c r="E18" s="221"/>
      <c r="F18" s="221"/>
      <c r="G18" s="1013" t="s">
        <v>1018</v>
      </c>
      <c r="H18" s="1024"/>
      <c r="I18" s="1024"/>
      <c r="J18" s="1024"/>
      <c r="K18" s="1024"/>
      <c r="L18" s="1024"/>
      <c r="M18" s="1024"/>
      <c r="N18" s="1024"/>
      <c r="O18" s="1024"/>
      <c r="P18" s="1024"/>
      <c r="Q18" s="1024"/>
    </row>
    <row r="19" spans="1:17" ht="33" customHeight="1">
      <c r="A19" s="380" t="s">
        <v>714</v>
      </c>
      <c r="B19" s="381" t="s">
        <v>508</v>
      </c>
      <c r="C19" s="381" t="s">
        <v>980</v>
      </c>
      <c r="D19" s="381" t="s">
        <v>911</v>
      </c>
      <c r="E19" s="381" t="s">
        <v>1192</v>
      </c>
      <c r="F19" s="381" t="s">
        <v>912</v>
      </c>
      <c r="G19" s="381" t="s">
        <v>654</v>
      </c>
    </row>
    <row r="20" spans="1:17">
      <c r="A20" s="559" t="s">
        <v>1246</v>
      </c>
      <c r="B20" s="501">
        <v>17</v>
      </c>
      <c r="C20" s="501">
        <v>170</v>
      </c>
      <c r="D20" s="501">
        <v>17</v>
      </c>
      <c r="E20" s="501">
        <v>18</v>
      </c>
      <c r="F20" s="501">
        <v>29</v>
      </c>
      <c r="G20" s="501">
        <v>250</v>
      </c>
    </row>
    <row r="21" spans="1:17">
      <c r="A21" s="853" t="s">
        <v>806</v>
      </c>
      <c r="B21" s="501"/>
      <c r="C21" s="501">
        <v>-2</v>
      </c>
      <c r="D21" s="501">
        <v>-1</v>
      </c>
      <c r="E21" s="501"/>
      <c r="F21" s="501">
        <v>-1</v>
      </c>
      <c r="G21" s="501">
        <v>-4</v>
      </c>
    </row>
    <row r="22" spans="1:17">
      <c r="A22" s="1076" t="s">
        <v>858</v>
      </c>
      <c r="B22" s="501"/>
      <c r="C22" s="501">
        <v>1</v>
      </c>
      <c r="D22" s="501">
        <v>5</v>
      </c>
      <c r="E22" s="501"/>
      <c r="F22" s="501"/>
      <c r="G22" s="501">
        <v>6</v>
      </c>
      <c r="H22" s="1077"/>
      <c r="I22" s="1077"/>
      <c r="J22" s="1077"/>
      <c r="K22" s="1077"/>
      <c r="L22" s="1077"/>
      <c r="M22" s="1077"/>
      <c r="N22" s="1077"/>
      <c r="O22" s="1077"/>
      <c r="P22" s="1077"/>
      <c r="Q22" s="1077"/>
    </row>
    <row r="23" spans="1:17" ht="11.25" customHeight="1">
      <c r="A23" s="559" t="s">
        <v>807</v>
      </c>
      <c r="B23" s="501">
        <v>10</v>
      </c>
      <c r="C23" s="501">
        <v>57</v>
      </c>
      <c r="D23" s="501">
        <v>20</v>
      </c>
      <c r="E23" s="501">
        <v>6</v>
      </c>
      <c r="F23" s="501">
        <v>11</v>
      </c>
      <c r="G23" s="501">
        <v>104</v>
      </c>
    </row>
    <row r="24" spans="1:17">
      <c r="A24" s="559" t="s">
        <v>509</v>
      </c>
      <c r="B24" s="501">
        <v>-2</v>
      </c>
      <c r="C24" s="501">
        <v>-52</v>
      </c>
      <c r="D24" s="501">
        <v>-10</v>
      </c>
      <c r="E24" s="501">
        <v>-17</v>
      </c>
      <c r="F24" s="501">
        <v>-3</v>
      </c>
      <c r="G24" s="501">
        <v>-84</v>
      </c>
    </row>
    <row r="25" spans="1:17" ht="12">
      <c r="A25" s="535" t="s">
        <v>823</v>
      </c>
      <c r="B25" s="479">
        <v>-6</v>
      </c>
      <c r="C25" s="479"/>
      <c r="D25" s="479">
        <v>-3</v>
      </c>
      <c r="E25" s="479"/>
      <c r="F25" s="479">
        <v>-1</v>
      </c>
      <c r="G25" s="479">
        <v>-10</v>
      </c>
    </row>
    <row r="26" spans="1:17" ht="12">
      <c r="A26" s="541" t="s">
        <v>1245</v>
      </c>
      <c r="B26" s="528">
        <v>19</v>
      </c>
      <c r="C26" s="528">
        <v>173</v>
      </c>
      <c r="D26" s="528">
        <v>27</v>
      </c>
      <c r="E26" s="528">
        <v>6</v>
      </c>
      <c r="F26" s="528">
        <v>35</v>
      </c>
      <c r="G26" s="528">
        <v>261</v>
      </c>
    </row>
    <row r="27" spans="1:17">
      <c r="A27" s="583"/>
      <c r="B27" s="584"/>
      <c r="C27" s="584"/>
      <c r="D27" s="584"/>
      <c r="E27" s="584"/>
      <c r="F27" s="584"/>
      <c r="G27" s="584"/>
    </row>
    <row r="28" spans="1:17">
      <c r="A28" s="710" t="s">
        <v>444</v>
      </c>
      <c r="B28" s="498"/>
      <c r="C28" s="498"/>
      <c r="D28" s="498"/>
      <c r="E28" s="498"/>
      <c r="F28" s="498"/>
      <c r="G28" s="501">
        <v>52</v>
      </c>
    </row>
    <row r="29" spans="1:17">
      <c r="A29" s="710" t="s">
        <v>445</v>
      </c>
      <c r="B29" s="498"/>
      <c r="C29" s="498"/>
      <c r="D29" s="498"/>
      <c r="E29" s="498"/>
      <c r="F29" s="498"/>
      <c r="G29" s="501">
        <v>209</v>
      </c>
    </row>
    <row r="30" spans="1:17">
      <c r="A30" s="354"/>
      <c r="B30" s="259"/>
      <c r="C30" s="259"/>
      <c r="D30" s="259"/>
      <c r="E30" s="259"/>
      <c r="F30" s="259"/>
      <c r="G30" s="259"/>
    </row>
    <row r="31" spans="1:17" ht="22.5" customHeight="1">
      <c r="A31" s="1206" t="s">
        <v>1215</v>
      </c>
      <c r="B31" s="1206"/>
      <c r="C31" s="1206"/>
      <c r="D31" s="1206"/>
      <c r="E31" s="1206"/>
      <c r="F31" s="1206"/>
      <c r="G31" s="1206"/>
      <c r="H31" s="807"/>
      <c r="I31" s="807"/>
      <c r="J31" s="807"/>
      <c r="K31" s="807"/>
      <c r="L31" s="807"/>
      <c r="M31" s="807"/>
      <c r="N31" s="807"/>
      <c r="O31" s="807"/>
      <c r="P31" s="807"/>
      <c r="Q31" s="807"/>
    </row>
    <row r="32" spans="1:17">
      <c r="A32" s="804"/>
      <c r="B32" s="259"/>
      <c r="C32" s="259"/>
      <c r="D32" s="259"/>
      <c r="E32" s="259"/>
      <c r="F32" s="259"/>
      <c r="G32" s="259"/>
      <c r="H32" s="807"/>
      <c r="I32" s="807"/>
      <c r="J32" s="807"/>
      <c r="K32" s="807"/>
      <c r="L32" s="807"/>
      <c r="M32" s="807"/>
      <c r="N32" s="807"/>
      <c r="O32" s="807"/>
      <c r="P32" s="807"/>
      <c r="Q32" s="807"/>
    </row>
    <row r="33" spans="1:7" ht="57" customHeight="1">
      <c r="A33" s="1302" t="s">
        <v>1627</v>
      </c>
      <c r="B33" s="1302"/>
      <c r="C33" s="1302"/>
      <c r="D33" s="1302"/>
      <c r="E33" s="1302"/>
      <c r="F33" s="1302"/>
      <c r="G33" s="1302"/>
    </row>
  </sheetData>
  <mergeCells count="3">
    <mergeCell ref="A33:G33"/>
    <mergeCell ref="A1:G1"/>
    <mergeCell ref="A31:G31"/>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Q42"/>
  <sheetViews>
    <sheetView zoomScaleNormal="100" workbookViewId="0">
      <selection sqref="A1:F1"/>
    </sheetView>
  </sheetViews>
  <sheetFormatPr baseColWidth="10" defaultColWidth="8.75" defaultRowHeight="11"/>
  <cols>
    <col min="1" max="1" width="63.25" style="285" customWidth="1"/>
    <col min="2" max="6" width="13.25" style="232" customWidth="1"/>
    <col min="7" max="17" width="3.75" style="205" customWidth="1"/>
    <col min="18" max="16384" width="8.75" style="1085"/>
  </cols>
  <sheetData>
    <row r="1" spans="1:6" ht="16">
      <c r="A1" s="1170" t="s">
        <v>1398</v>
      </c>
      <c r="B1" s="1268"/>
      <c r="C1" s="1268"/>
      <c r="D1" s="1268"/>
      <c r="E1" s="1268"/>
      <c r="F1" s="1268"/>
    </row>
    <row r="2" spans="1:6">
      <c r="A2" s="298"/>
      <c r="B2" s="294"/>
      <c r="C2" s="294"/>
      <c r="D2" s="294"/>
      <c r="E2" s="294"/>
      <c r="F2" s="294"/>
    </row>
    <row r="3" spans="1:6">
      <c r="A3" s="361">
        <v>2018</v>
      </c>
      <c r="B3" s="317"/>
      <c r="C3" s="317"/>
      <c r="D3" s="317"/>
      <c r="E3" s="317"/>
      <c r="F3" s="317"/>
    </row>
    <row r="4" spans="1:6">
      <c r="A4" s="334"/>
      <c r="B4" s="682" t="s">
        <v>445</v>
      </c>
      <c r="C4" s="850" t="s">
        <v>444</v>
      </c>
      <c r="D4" s="773"/>
      <c r="E4" s="774"/>
      <c r="F4" s="683"/>
    </row>
    <row r="5" spans="1:6" ht="11.25" customHeight="1">
      <c r="A5" s="380" t="s">
        <v>714</v>
      </c>
      <c r="B5" s="684" t="s">
        <v>833</v>
      </c>
      <c r="C5" s="684" t="s">
        <v>1642</v>
      </c>
      <c r="D5" s="684" t="s">
        <v>1643</v>
      </c>
      <c r="E5" s="684" t="s">
        <v>834</v>
      </c>
      <c r="F5" s="684" t="s">
        <v>654</v>
      </c>
    </row>
    <row r="6" spans="1:6">
      <c r="A6" s="559" t="s">
        <v>246</v>
      </c>
      <c r="B6" s="633">
        <v>63</v>
      </c>
      <c r="C6" s="633">
        <v>186</v>
      </c>
      <c r="D6" s="633">
        <v>311</v>
      </c>
      <c r="E6" s="633">
        <v>250</v>
      </c>
      <c r="F6" s="633">
        <v>809</v>
      </c>
    </row>
    <row r="7" spans="1:6">
      <c r="A7" s="559" t="s">
        <v>946</v>
      </c>
      <c r="B7" s="633">
        <v>1</v>
      </c>
      <c r="C7" s="633">
        <v>2</v>
      </c>
      <c r="D7" s="633"/>
      <c r="E7" s="633"/>
      <c r="F7" s="633">
        <v>2</v>
      </c>
    </row>
    <row r="8" spans="1:6">
      <c r="A8" s="559" t="s">
        <v>1124</v>
      </c>
      <c r="B8" s="633">
        <v>11</v>
      </c>
      <c r="C8" s="633"/>
      <c r="D8" s="633"/>
      <c r="E8" s="633"/>
      <c r="F8" s="633">
        <v>11</v>
      </c>
    </row>
    <row r="9" spans="1:6">
      <c r="A9" s="559" t="s">
        <v>353</v>
      </c>
      <c r="B9" s="633">
        <v>596</v>
      </c>
      <c r="C9" s="633"/>
      <c r="D9" s="633"/>
      <c r="E9" s="633"/>
      <c r="F9" s="633">
        <v>596</v>
      </c>
    </row>
    <row r="10" spans="1:6">
      <c r="A10" s="559" t="s">
        <v>1412</v>
      </c>
      <c r="B10" s="633">
        <v>63</v>
      </c>
      <c r="C10" s="633">
        <v>12</v>
      </c>
      <c r="D10" s="633">
        <v>3</v>
      </c>
      <c r="E10" s="633"/>
      <c r="F10" s="633">
        <v>79</v>
      </c>
    </row>
    <row r="11" spans="1:6">
      <c r="A11" s="553" t="s">
        <v>700</v>
      </c>
      <c r="B11" s="628">
        <v>9</v>
      </c>
      <c r="C11" s="628"/>
      <c r="D11" s="628"/>
      <c r="E11" s="628"/>
      <c r="F11" s="628">
        <v>9</v>
      </c>
    </row>
    <row r="12" spans="1:6">
      <c r="A12" s="539" t="s">
        <v>654</v>
      </c>
      <c r="B12" s="629">
        <v>744</v>
      </c>
      <c r="C12" s="629">
        <v>199</v>
      </c>
      <c r="D12" s="629">
        <v>314</v>
      </c>
      <c r="E12" s="629">
        <v>250</v>
      </c>
      <c r="F12" s="629">
        <v>1507</v>
      </c>
    </row>
    <row r="13" spans="1:6">
      <c r="A13" s="538"/>
      <c r="B13" s="672"/>
      <c r="C13" s="672"/>
      <c r="D13" s="672"/>
      <c r="E13" s="672"/>
      <c r="F13" s="672"/>
    </row>
    <row r="14" spans="1:6">
      <c r="A14" s="564" t="s">
        <v>504</v>
      </c>
      <c r="B14" s="628">
        <v>8</v>
      </c>
      <c r="C14" s="628">
        <v>13</v>
      </c>
      <c r="D14" s="628">
        <v>11</v>
      </c>
      <c r="E14" s="628">
        <v>7</v>
      </c>
      <c r="F14" s="628">
        <v>39</v>
      </c>
    </row>
    <row r="15" spans="1:6">
      <c r="A15" s="538" t="s">
        <v>913</v>
      </c>
      <c r="B15" s="633">
        <v>752</v>
      </c>
      <c r="C15" s="633">
        <v>212</v>
      </c>
      <c r="D15" s="633">
        <v>326</v>
      </c>
      <c r="E15" s="633">
        <v>257</v>
      </c>
      <c r="F15" s="633">
        <v>1546</v>
      </c>
    </row>
    <row r="16" spans="1:6">
      <c r="A16" s="348"/>
      <c r="B16" s="293"/>
      <c r="C16" s="293"/>
      <c r="D16" s="293"/>
      <c r="E16" s="293"/>
      <c r="F16" s="293"/>
    </row>
    <row r="17" spans="1:17">
      <c r="A17" s="361">
        <v>2017</v>
      </c>
      <c r="B17" s="317"/>
      <c r="C17" s="317"/>
      <c r="D17" s="317"/>
      <c r="E17" s="317"/>
      <c r="F17" s="317"/>
    </row>
    <row r="18" spans="1:17">
      <c r="A18" s="227"/>
      <c r="B18" s="385" t="s">
        <v>445</v>
      </c>
      <c r="C18" s="382" t="s">
        <v>444</v>
      </c>
      <c r="D18" s="772"/>
      <c r="E18" s="772"/>
      <c r="F18" s="254"/>
    </row>
    <row r="19" spans="1:17">
      <c r="A19" s="380" t="s">
        <v>714</v>
      </c>
      <c r="B19" s="387" t="s">
        <v>833</v>
      </c>
      <c r="C19" s="387" t="s">
        <v>1642</v>
      </c>
      <c r="D19" s="387" t="s">
        <v>1643</v>
      </c>
      <c r="E19" s="387" t="s">
        <v>834</v>
      </c>
      <c r="F19" s="387" t="s">
        <v>654</v>
      </c>
    </row>
    <row r="20" spans="1:17">
      <c r="A20" s="559" t="s">
        <v>245</v>
      </c>
      <c r="B20" s="501">
        <v>8</v>
      </c>
      <c r="C20" s="501"/>
      <c r="D20" s="501"/>
      <c r="E20" s="501"/>
      <c r="F20" s="501">
        <v>8</v>
      </c>
    </row>
    <row r="21" spans="1:17">
      <c r="A21" s="559" t="s">
        <v>246</v>
      </c>
      <c r="B21" s="501">
        <v>90</v>
      </c>
      <c r="C21" s="501">
        <v>112</v>
      </c>
      <c r="D21" s="501">
        <v>237</v>
      </c>
      <c r="E21" s="501">
        <v>166</v>
      </c>
      <c r="F21" s="501">
        <v>605</v>
      </c>
    </row>
    <row r="22" spans="1:17">
      <c r="A22" s="559" t="s">
        <v>946</v>
      </c>
      <c r="B22" s="501">
        <v>1</v>
      </c>
      <c r="C22" s="501"/>
      <c r="D22" s="501"/>
      <c r="E22" s="501"/>
      <c r="F22" s="501">
        <v>1</v>
      </c>
    </row>
    <row r="23" spans="1:17">
      <c r="A23" s="559" t="s">
        <v>1124</v>
      </c>
      <c r="B23" s="501">
        <v>4</v>
      </c>
      <c r="C23" s="501"/>
      <c r="D23" s="501"/>
      <c r="E23" s="501"/>
      <c r="F23" s="501">
        <v>4</v>
      </c>
    </row>
    <row r="24" spans="1:17">
      <c r="A24" s="559" t="s">
        <v>353</v>
      </c>
      <c r="B24" s="501">
        <v>539</v>
      </c>
      <c r="C24" s="501"/>
      <c r="D24" s="501"/>
      <c r="E24" s="501"/>
      <c r="F24" s="501">
        <v>539</v>
      </c>
    </row>
    <row r="25" spans="1:17">
      <c r="A25" s="559" t="s">
        <v>1412</v>
      </c>
      <c r="B25" s="501">
        <v>23</v>
      </c>
      <c r="C25" s="501">
        <v>1</v>
      </c>
      <c r="D25" s="501">
        <v>17</v>
      </c>
      <c r="E25" s="501"/>
      <c r="F25" s="501">
        <v>41</v>
      </c>
    </row>
    <row r="26" spans="1:17">
      <c r="A26" s="564" t="s">
        <v>700</v>
      </c>
      <c r="B26" s="479">
        <v>11</v>
      </c>
      <c r="C26" s="479"/>
      <c r="D26" s="479"/>
      <c r="E26" s="479"/>
      <c r="F26" s="479">
        <v>11</v>
      </c>
    </row>
    <row r="27" spans="1:17">
      <c r="A27" s="539" t="s">
        <v>654</v>
      </c>
      <c r="B27" s="528">
        <v>676</v>
      </c>
      <c r="C27" s="528">
        <v>114</v>
      </c>
      <c r="D27" s="528">
        <v>255</v>
      </c>
      <c r="E27" s="528">
        <v>166</v>
      </c>
      <c r="F27" s="528">
        <v>1211</v>
      </c>
    </row>
    <row r="28" spans="1:17">
      <c r="A28" s="538"/>
      <c r="B28" s="498"/>
      <c r="C28" s="498"/>
      <c r="D28" s="498"/>
      <c r="E28" s="498"/>
      <c r="F28" s="498"/>
    </row>
    <row r="29" spans="1:17">
      <c r="A29" s="564" t="s">
        <v>504</v>
      </c>
      <c r="B29" s="479">
        <v>7</v>
      </c>
      <c r="C29" s="479">
        <v>12</v>
      </c>
      <c r="D29" s="479">
        <v>10</v>
      </c>
      <c r="E29" s="479">
        <v>5</v>
      </c>
      <c r="F29" s="479">
        <v>34</v>
      </c>
    </row>
    <row r="30" spans="1:17">
      <c r="A30" s="538" t="s">
        <v>913</v>
      </c>
      <c r="B30" s="501">
        <v>683</v>
      </c>
      <c r="C30" s="501">
        <v>126</v>
      </c>
      <c r="D30" s="501">
        <v>265</v>
      </c>
      <c r="E30" s="501">
        <v>171</v>
      </c>
      <c r="F30" s="501">
        <v>1245</v>
      </c>
    </row>
    <row r="31" spans="1:17">
      <c r="A31" s="354"/>
      <c r="B31" s="221"/>
      <c r="C31" s="221"/>
      <c r="D31" s="221"/>
      <c r="E31" s="221"/>
      <c r="F31" s="221"/>
    </row>
    <row r="32" spans="1:17" ht="20" customHeight="1">
      <c r="A32" s="1283" t="s">
        <v>1467</v>
      </c>
      <c r="B32" s="1213"/>
      <c r="C32" s="1213"/>
      <c r="D32" s="1213"/>
      <c r="E32" s="1213"/>
      <c r="F32" s="1213"/>
      <c r="G32" s="1008"/>
      <c r="H32" s="1008"/>
      <c r="I32" s="1008"/>
      <c r="J32" s="1008"/>
      <c r="K32" s="1008"/>
      <c r="L32" s="1008"/>
      <c r="M32" s="1008"/>
      <c r="N32" s="1008"/>
      <c r="O32" s="1008"/>
      <c r="P32" s="1008"/>
      <c r="Q32" s="1008"/>
    </row>
    <row r="33" spans="1:17">
      <c r="A33" s="1001"/>
      <c r="B33" s="221"/>
      <c r="C33" s="221"/>
      <c r="D33" s="221"/>
      <c r="E33" s="221"/>
      <c r="F33" s="221"/>
      <c r="G33" s="1008"/>
      <c r="H33" s="1008"/>
      <c r="I33" s="1008"/>
      <c r="J33" s="1008"/>
      <c r="K33" s="1008"/>
      <c r="L33" s="1008"/>
      <c r="M33" s="1008"/>
      <c r="N33" s="1008"/>
      <c r="O33" s="1008"/>
      <c r="P33" s="1008"/>
      <c r="Q33" s="1008"/>
    </row>
    <row r="34" spans="1:17" ht="23.25" customHeight="1">
      <c r="A34" s="1283" t="s">
        <v>1628</v>
      </c>
      <c r="B34" s="1213"/>
      <c r="C34" s="1213"/>
      <c r="D34" s="1213"/>
      <c r="E34" s="1213"/>
      <c r="F34" s="1213"/>
    </row>
    <row r="39" spans="1:17">
      <c r="C39" s="386"/>
    </row>
    <row r="40" spans="1:17">
      <c r="A40" s="338"/>
      <c r="C40" s="329"/>
    </row>
    <row r="42" spans="1:17">
      <c r="A42" s="338"/>
    </row>
  </sheetData>
  <mergeCells count="3">
    <mergeCell ref="A34:F34"/>
    <mergeCell ref="A1:F1"/>
    <mergeCell ref="A32:F32"/>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Q17"/>
  <sheetViews>
    <sheetView zoomScaleNormal="100" workbookViewId="0">
      <selection sqref="A1:C1"/>
    </sheetView>
  </sheetViews>
  <sheetFormatPr baseColWidth="10" defaultColWidth="8.75" defaultRowHeight="11"/>
  <cols>
    <col min="1" max="1" width="90" style="285" customWidth="1"/>
    <col min="2" max="3" width="20" style="232" customWidth="1"/>
    <col min="4" max="17" width="3.75" style="205" customWidth="1"/>
    <col min="18" max="16384" width="8.75" style="1085"/>
  </cols>
  <sheetData>
    <row r="1" spans="1:17" ht="16">
      <c r="A1" s="1170" t="s">
        <v>1399</v>
      </c>
      <c r="B1" s="1256"/>
      <c r="C1" s="1256"/>
    </row>
    <row r="2" spans="1:17" ht="11.25" customHeight="1">
      <c r="A2" s="350"/>
      <c r="B2" s="344"/>
      <c r="C2" s="344"/>
    </row>
    <row r="3" spans="1:17" ht="11.25" customHeight="1">
      <c r="A3" s="1022"/>
      <c r="B3" s="344"/>
      <c r="C3" s="488" t="s">
        <v>1018</v>
      </c>
      <c r="D3" s="1024"/>
      <c r="E3" s="1024"/>
      <c r="F3" s="1024"/>
      <c r="G3" s="1024"/>
      <c r="H3" s="1024"/>
      <c r="I3" s="1024"/>
      <c r="J3" s="1024"/>
      <c r="K3" s="1024"/>
      <c r="L3" s="1024"/>
      <c r="M3" s="1024"/>
      <c r="N3" s="1024"/>
      <c r="O3" s="1024"/>
      <c r="P3" s="1024"/>
      <c r="Q3" s="1024"/>
    </row>
    <row r="4" spans="1:17">
      <c r="A4" s="380" t="s">
        <v>714</v>
      </c>
      <c r="B4" s="685">
        <v>2018</v>
      </c>
      <c r="C4" s="390">
        <v>2017</v>
      </c>
    </row>
    <row r="5" spans="1:17">
      <c r="A5" s="559" t="s">
        <v>1590</v>
      </c>
      <c r="B5" s="633">
        <v>295</v>
      </c>
      <c r="C5" s="501">
        <v>335</v>
      </c>
    </row>
    <row r="6" spans="1:17">
      <c r="A6" s="559" t="s">
        <v>196</v>
      </c>
      <c r="B6" s="633">
        <v>124</v>
      </c>
      <c r="C6" s="501">
        <v>191</v>
      </c>
    </row>
    <row r="7" spans="1:17">
      <c r="A7" s="559" t="s">
        <v>51</v>
      </c>
      <c r="B7" s="633">
        <v>79</v>
      </c>
      <c r="C7" s="501">
        <v>41</v>
      </c>
    </row>
    <row r="8" spans="1:17">
      <c r="A8" s="559" t="s">
        <v>523</v>
      </c>
      <c r="B8" s="633">
        <v>9</v>
      </c>
      <c r="C8" s="501">
        <v>11</v>
      </c>
    </row>
    <row r="9" spans="1:17">
      <c r="A9" s="559" t="s">
        <v>442</v>
      </c>
      <c r="B9" s="633">
        <v>45</v>
      </c>
      <c r="C9" s="501">
        <v>52</v>
      </c>
    </row>
    <row r="10" spans="1:17">
      <c r="A10" s="559" t="s">
        <v>340</v>
      </c>
      <c r="B10" s="633">
        <v>26</v>
      </c>
      <c r="C10" s="501">
        <v>26</v>
      </c>
    </row>
    <row r="11" spans="1:17">
      <c r="A11" s="564" t="s">
        <v>595</v>
      </c>
      <c r="B11" s="628">
        <v>67</v>
      </c>
      <c r="C11" s="479">
        <v>70</v>
      </c>
    </row>
    <row r="12" spans="1:17">
      <c r="A12" s="539" t="s">
        <v>654</v>
      </c>
      <c r="B12" s="629">
        <v>645</v>
      </c>
      <c r="C12" s="528">
        <v>726</v>
      </c>
    </row>
    <row r="13" spans="1:17">
      <c r="A13" s="538"/>
      <c r="B13" s="642"/>
      <c r="C13" s="498"/>
    </row>
    <row r="14" spans="1:17">
      <c r="A14" s="710" t="s">
        <v>444</v>
      </c>
      <c r="B14" s="633">
        <v>1</v>
      </c>
      <c r="C14" s="501">
        <v>1</v>
      </c>
    </row>
    <row r="15" spans="1:17">
      <c r="A15" s="710" t="s">
        <v>445</v>
      </c>
      <c r="B15" s="633">
        <v>645</v>
      </c>
      <c r="C15" s="501">
        <v>726</v>
      </c>
    </row>
    <row r="16" spans="1:17" ht="16">
      <c r="A16" s="388"/>
      <c r="B16" s="372"/>
      <c r="C16" s="389"/>
    </row>
    <row r="17" spans="1:3" ht="16">
      <c r="A17" s="388"/>
      <c r="B17" s="389"/>
      <c r="C17" s="389"/>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Q45"/>
  <sheetViews>
    <sheetView zoomScaleNormal="100" workbookViewId="0">
      <selection sqref="A1:F1"/>
    </sheetView>
  </sheetViews>
  <sheetFormatPr baseColWidth="10" defaultColWidth="8.75" defaultRowHeight="11"/>
  <cols>
    <col min="1" max="1" width="2.5" style="285" customWidth="1"/>
    <col min="2" max="2" width="67.5" style="285" customWidth="1"/>
    <col min="3" max="6" width="15" style="232" customWidth="1"/>
    <col min="7" max="17" width="3.75" style="205" customWidth="1"/>
    <col min="18" max="16384" width="8.75" style="1085"/>
  </cols>
  <sheetData>
    <row r="1" spans="1:17" ht="16">
      <c r="A1" s="1161" t="s">
        <v>1400</v>
      </c>
      <c r="B1" s="1224"/>
      <c r="C1" s="1224"/>
      <c r="D1" s="1224"/>
      <c r="E1" s="1224"/>
      <c r="F1" s="1224"/>
    </row>
    <row r="2" spans="1:17" ht="11.25" customHeight="1">
      <c r="A2" s="207"/>
      <c r="B2" s="207"/>
      <c r="C2" s="207"/>
      <c r="D2" s="207"/>
      <c r="E2" s="207"/>
      <c r="F2" s="207"/>
    </row>
    <row r="3" spans="1:17" ht="11.25" customHeight="1">
      <c r="A3" s="1303" t="s">
        <v>1475</v>
      </c>
      <c r="B3" s="1304"/>
      <c r="C3" s="1304"/>
      <c r="D3" s="1304"/>
      <c r="E3" s="1304"/>
      <c r="F3" s="1304"/>
    </row>
    <row r="4" spans="1:17" ht="11.25" customHeight="1">
      <c r="A4" s="391"/>
      <c r="B4" s="207"/>
      <c r="C4" s="867"/>
      <c r="D4" s="867"/>
      <c r="E4" s="867"/>
      <c r="F4" s="867"/>
    </row>
    <row r="5" spans="1:17" ht="22.5" customHeight="1">
      <c r="A5" s="1305" t="s">
        <v>714</v>
      </c>
      <c r="B5" s="1305"/>
      <c r="C5" s="686">
        <v>2018</v>
      </c>
      <c r="D5" s="680" t="s">
        <v>962</v>
      </c>
      <c r="E5" s="393">
        <v>2017</v>
      </c>
      <c r="F5" s="381" t="s">
        <v>962</v>
      </c>
    </row>
    <row r="6" spans="1:17" ht="11.25" customHeight="1">
      <c r="A6" s="1163" t="s">
        <v>528</v>
      </c>
      <c r="B6" s="1183"/>
      <c r="C6" s="633"/>
      <c r="D6" s="633"/>
      <c r="E6" s="501"/>
      <c r="F6" s="501"/>
    </row>
    <row r="7" spans="1:17" ht="11.25" customHeight="1">
      <c r="A7" s="1183" t="s">
        <v>207</v>
      </c>
      <c r="B7" s="1183"/>
      <c r="C7" s="633">
        <v>270</v>
      </c>
      <c r="D7" s="633"/>
      <c r="E7" s="501">
        <v>165</v>
      </c>
      <c r="F7" s="501"/>
    </row>
    <row r="8" spans="1:17" ht="11.25" customHeight="1">
      <c r="A8" s="1183" t="s">
        <v>1193</v>
      </c>
      <c r="B8" s="1183"/>
      <c r="C8" s="633">
        <v>238</v>
      </c>
      <c r="D8" s="633"/>
      <c r="E8" s="501">
        <v>74</v>
      </c>
      <c r="F8" s="501"/>
      <c r="G8" s="807"/>
      <c r="H8" s="807"/>
      <c r="I8" s="807"/>
      <c r="J8" s="807"/>
      <c r="K8" s="807"/>
      <c r="L8" s="807"/>
      <c r="M8" s="807"/>
      <c r="N8" s="807"/>
      <c r="O8" s="807"/>
      <c r="P8" s="807"/>
      <c r="Q8" s="807"/>
    </row>
    <row r="9" spans="1:17" ht="11.25" customHeight="1">
      <c r="A9" s="1183" t="s">
        <v>1272</v>
      </c>
      <c r="B9" s="1183"/>
      <c r="C9" s="633">
        <v>1227</v>
      </c>
      <c r="D9" s="633">
        <v>314</v>
      </c>
      <c r="E9" s="501">
        <v>814</v>
      </c>
      <c r="F9" s="501">
        <v>312</v>
      </c>
    </row>
    <row r="10" spans="1:17" ht="11.25" customHeight="1">
      <c r="A10" s="1177" t="s">
        <v>1273</v>
      </c>
      <c r="B10" s="1177"/>
      <c r="C10" s="628">
        <v>1600</v>
      </c>
      <c r="D10" s="628">
        <v>721</v>
      </c>
      <c r="E10" s="479">
        <v>1134</v>
      </c>
      <c r="F10" s="479">
        <v>435</v>
      </c>
      <c r="G10" s="879"/>
      <c r="H10" s="879"/>
      <c r="I10" s="879"/>
      <c r="J10" s="879"/>
      <c r="K10" s="879"/>
      <c r="L10" s="879"/>
      <c r="M10" s="879"/>
      <c r="N10" s="879"/>
      <c r="O10" s="879"/>
      <c r="P10" s="879"/>
      <c r="Q10" s="879"/>
    </row>
    <row r="11" spans="1:17" ht="11.25" customHeight="1">
      <c r="A11" s="1189" t="s">
        <v>654</v>
      </c>
      <c r="B11" s="1269"/>
      <c r="C11" s="629">
        <v>3335</v>
      </c>
      <c r="D11" s="629">
        <v>1035</v>
      </c>
      <c r="E11" s="528">
        <v>2187</v>
      </c>
      <c r="F11" s="528">
        <v>746</v>
      </c>
    </row>
    <row r="12" spans="1:17" ht="11.25" customHeight="1">
      <c r="A12" s="554"/>
      <c r="B12" s="554"/>
      <c r="C12" s="687"/>
      <c r="D12" s="687"/>
      <c r="E12" s="554"/>
      <c r="F12" s="554"/>
    </row>
    <row r="13" spans="1:17" ht="11.25" customHeight="1">
      <c r="A13" s="1159" t="s">
        <v>634</v>
      </c>
      <c r="B13" s="1144"/>
      <c r="C13" s="687"/>
      <c r="D13" s="687"/>
      <c r="E13" s="554"/>
      <c r="F13" s="554"/>
    </row>
    <row r="14" spans="1:17" ht="11.25" customHeight="1">
      <c r="A14" s="1144" t="s">
        <v>207</v>
      </c>
      <c r="B14" s="1144"/>
      <c r="C14" s="633">
        <v>-4</v>
      </c>
      <c r="D14" s="687"/>
      <c r="E14" s="501">
        <v>-2</v>
      </c>
      <c r="F14" s="554"/>
    </row>
    <row r="15" spans="1:17" ht="11.25" customHeight="1">
      <c r="A15" s="1183" t="s">
        <v>1193</v>
      </c>
      <c r="B15" s="1183"/>
      <c r="C15" s="633">
        <v>-8</v>
      </c>
      <c r="D15" s="687"/>
      <c r="E15" s="501">
        <v>-17</v>
      </c>
      <c r="F15" s="554"/>
      <c r="G15" s="807"/>
      <c r="H15" s="807"/>
      <c r="I15" s="807"/>
      <c r="J15" s="807"/>
      <c r="K15" s="807"/>
      <c r="L15" s="807"/>
      <c r="M15" s="807"/>
      <c r="N15" s="807"/>
      <c r="O15" s="807"/>
      <c r="P15" s="807"/>
      <c r="Q15" s="807"/>
    </row>
    <row r="16" spans="1:17" ht="11.25" customHeight="1">
      <c r="A16" s="1144" t="s">
        <v>1272</v>
      </c>
      <c r="B16" s="1144"/>
      <c r="C16" s="633">
        <v>-22</v>
      </c>
      <c r="D16" s="687"/>
      <c r="E16" s="501">
        <v>2</v>
      </c>
      <c r="F16" s="554"/>
    </row>
    <row r="17" spans="1:17" ht="11.25" customHeight="1">
      <c r="A17" s="1154" t="s">
        <v>1273</v>
      </c>
      <c r="B17" s="1154"/>
      <c r="C17" s="628">
        <v>-33</v>
      </c>
      <c r="D17" s="688"/>
      <c r="E17" s="479">
        <v>3</v>
      </c>
      <c r="F17" s="586"/>
      <c r="G17" s="879"/>
      <c r="H17" s="879"/>
      <c r="I17" s="879"/>
      <c r="J17" s="879"/>
      <c r="K17" s="879"/>
      <c r="L17" s="879"/>
      <c r="M17" s="879"/>
      <c r="N17" s="879"/>
      <c r="O17" s="879"/>
      <c r="P17" s="879"/>
      <c r="Q17" s="879"/>
    </row>
    <row r="18" spans="1:17" ht="11.25" customHeight="1">
      <c r="A18" s="1197" t="s">
        <v>654</v>
      </c>
      <c r="B18" s="1273"/>
      <c r="C18" s="629">
        <v>-67</v>
      </c>
      <c r="D18" s="689"/>
      <c r="E18" s="528">
        <v>-13</v>
      </c>
      <c r="F18" s="531"/>
    </row>
    <row r="19" spans="1:17" ht="11.25" customHeight="1">
      <c r="A19" s="207"/>
      <c r="B19" s="207"/>
      <c r="C19" s="207"/>
      <c r="D19" s="207"/>
      <c r="E19" s="207"/>
      <c r="F19" s="207"/>
    </row>
    <row r="20" spans="1:17" ht="11.25" customHeight="1">
      <c r="A20" s="1217" t="s">
        <v>1536</v>
      </c>
      <c r="B20" s="1217"/>
      <c r="C20" s="1167"/>
      <c r="D20" s="1167"/>
      <c r="E20" s="1167"/>
      <c r="F20" s="1167"/>
      <c r="G20" s="879"/>
      <c r="H20" s="879"/>
      <c r="I20" s="879"/>
      <c r="J20" s="879"/>
      <c r="K20" s="879"/>
      <c r="L20" s="879"/>
      <c r="M20" s="879"/>
      <c r="N20" s="879"/>
      <c r="O20" s="879"/>
      <c r="P20" s="879"/>
      <c r="Q20" s="879"/>
    </row>
    <row r="21" spans="1:17" ht="11.25" customHeight="1">
      <c r="A21" s="878"/>
      <c r="B21" s="878"/>
      <c r="C21" s="878"/>
      <c r="D21" s="878"/>
      <c r="E21" s="878"/>
      <c r="F21" s="878"/>
      <c r="G21" s="879"/>
      <c r="H21" s="879"/>
      <c r="I21" s="879"/>
      <c r="J21" s="879"/>
      <c r="K21" s="879"/>
      <c r="L21" s="879"/>
      <c r="M21" s="879"/>
      <c r="N21" s="879"/>
      <c r="O21" s="879"/>
      <c r="P21" s="879"/>
      <c r="Q21" s="879"/>
    </row>
    <row r="22" spans="1:17" ht="33.75" customHeight="1">
      <c r="A22" s="1217" t="s">
        <v>1609</v>
      </c>
      <c r="B22" s="1217"/>
      <c r="C22" s="1167"/>
      <c r="D22" s="1167"/>
      <c r="E22" s="1167"/>
      <c r="F22" s="1167"/>
    </row>
    <row r="23" spans="1:17">
      <c r="A23" s="391"/>
      <c r="B23" s="207"/>
      <c r="C23" s="207"/>
      <c r="D23" s="207"/>
      <c r="E23" s="207"/>
      <c r="F23" s="207"/>
    </row>
    <row r="24" spans="1:17" ht="45" customHeight="1">
      <c r="A24" s="1205" t="s">
        <v>1231</v>
      </c>
      <c r="B24" s="1205"/>
      <c r="C24" s="1205"/>
      <c r="D24" s="1205"/>
      <c r="E24" s="1205"/>
      <c r="F24" s="1205"/>
    </row>
    <row r="25" spans="1:17">
      <c r="A25" s="391"/>
      <c r="B25" s="207"/>
      <c r="C25" s="207"/>
      <c r="D25" s="207"/>
      <c r="E25" s="207"/>
      <c r="F25" s="207"/>
    </row>
    <row r="26" spans="1:17">
      <c r="A26" s="1202" t="s">
        <v>714</v>
      </c>
      <c r="B26" s="1247"/>
      <c r="C26" s="587"/>
      <c r="D26" s="587"/>
      <c r="E26" s="690">
        <v>2018</v>
      </c>
      <c r="F26" s="588">
        <v>2017</v>
      </c>
    </row>
    <row r="27" spans="1:17">
      <c r="A27" s="1163" t="s">
        <v>1047</v>
      </c>
      <c r="B27" s="1163"/>
      <c r="C27" s="554"/>
      <c r="D27" s="554"/>
      <c r="E27" s="687"/>
      <c r="F27" s="554"/>
    </row>
    <row r="28" spans="1:17">
      <c r="A28" s="554"/>
      <c r="B28" s="554"/>
      <c r="C28" s="554"/>
      <c r="D28" s="554"/>
      <c r="E28" s="687"/>
      <c r="F28" s="554"/>
    </row>
    <row r="29" spans="1:17">
      <c r="A29" s="1163" t="s">
        <v>547</v>
      </c>
      <c r="B29" s="1163"/>
      <c r="C29" s="554"/>
      <c r="D29" s="554"/>
      <c r="E29" s="709"/>
      <c r="F29" s="562"/>
    </row>
    <row r="30" spans="1:17">
      <c r="A30" s="1152" t="s">
        <v>1193</v>
      </c>
      <c r="B30" s="1152"/>
      <c r="C30" s="554"/>
      <c r="D30" s="554"/>
      <c r="E30" s="633">
        <v>3</v>
      </c>
      <c r="F30" s="501"/>
      <c r="G30" s="1069"/>
      <c r="H30" s="1069"/>
      <c r="I30" s="1069"/>
      <c r="J30" s="1069"/>
      <c r="K30" s="1069"/>
      <c r="L30" s="1069"/>
      <c r="M30" s="1069"/>
      <c r="N30" s="1069"/>
      <c r="O30" s="1069"/>
      <c r="P30" s="1069"/>
      <c r="Q30" s="1069"/>
    </row>
    <row r="31" spans="1:17">
      <c r="A31" s="1177" t="s">
        <v>524</v>
      </c>
      <c r="B31" s="1177"/>
      <c r="C31" s="586"/>
      <c r="D31" s="586"/>
      <c r="E31" s="628">
        <v>8</v>
      </c>
      <c r="F31" s="479">
        <v>28</v>
      </c>
    </row>
    <row r="32" spans="1:17">
      <c r="A32" s="1189" t="s">
        <v>654</v>
      </c>
      <c r="B32" s="1189"/>
      <c r="C32" s="531"/>
      <c r="D32" s="531"/>
      <c r="E32" s="629">
        <v>12</v>
      </c>
      <c r="F32" s="528">
        <v>28</v>
      </c>
    </row>
    <row r="33" spans="1:17">
      <c r="A33" s="554"/>
      <c r="B33" s="554"/>
      <c r="C33" s="554"/>
      <c r="D33" s="554"/>
      <c r="E33" s="709"/>
      <c r="F33" s="562"/>
    </row>
    <row r="34" spans="1:17">
      <c r="A34" s="1163" t="s">
        <v>365</v>
      </c>
      <c r="B34" s="1163"/>
      <c r="C34" s="554"/>
      <c r="D34" s="554"/>
      <c r="E34" s="709"/>
      <c r="F34" s="562"/>
    </row>
    <row r="35" spans="1:17">
      <c r="A35" s="1152" t="s">
        <v>207</v>
      </c>
      <c r="B35" s="1152"/>
      <c r="C35" s="554"/>
      <c r="D35" s="554"/>
      <c r="E35" s="1070">
        <v>-4</v>
      </c>
      <c r="F35" s="562">
        <v>-19</v>
      </c>
    </row>
    <row r="36" spans="1:17">
      <c r="A36" s="1152" t="s">
        <v>1193</v>
      </c>
      <c r="B36" s="1152"/>
      <c r="C36" s="554"/>
      <c r="D36" s="554"/>
      <c r="E36" s="1070">
        <v>-11</v>
      </c>
      <c r="F36" s="1067"/>
      <c r="G36" s="1069"/>
      <c r="H36" s="1069"/>
      <c r="I36" s="1069"/>
      <c r="J36" s="1069"/>
      <c r="K36" s="1069"/>
      <c r="L36" s="1069"/>
      <c r="M36" s="1069"/>
      <c r="N36" s="1069"/>
      <c r="O36" s="1069"/>
      <c r="P36" s="1069"/>
      <c r="Q36" s="1069"/>
    </row>
    <row r="37" spans="1:17">
      <c r="A37" s="1177" t="s">
        <v>524</v>
      </c>
      <c r="B37" s="1177"/>
      <c r="C37" s="586"/>
      <c r="D37" s="586"/>
      <c r="E37" s="628">
        <v>-63</v>
      </c>
      <c r="F37" s="479">
        <v>-22</v>
      </c>
    </row>
    <row r="38" spans="1:17">
      <c r="A38" s="1189" t="s">
        <v>654</v>
      </c>
      <c r="B38" s="1189"/>
      <c r="C38" s="531"/>
      <c r="D38" s="531"/>
      <c r="E38" s="629">
        <v>-79</v>
      </c>
      <c r="F38" s="528">
        <v>-41</v>
      </c>
    </row>
    <row r="39" spans="1:17">
      <c r="A39" s="554"/>
      <c r="B39" s="554"/>
      <c r="C39" s="554"/>
      <c r="D39" s="554"/>
      <c r="E39" s="709"/>
      <c r="F39" s="562"/>
    </row>
    <row r="40" spans="1:17">
      <c r="A40" s="1163" t="s">
        <v>1048</v>
      </c>
      <c r="B40" s="1163"/>
      <c r="C40" s="554"/>
      <c r="D40" s="554"/>
      <c r="E40" s="709"/>
      <c r="F40" s="562"/>
    </row>
    <row r="41" spans="1:17">
      <c r="A41" s="1183" t="s">
        <v>547</v>
      </c>
      <c r="B41" s="1183"/>
      <c r="C41" s="554"/>
      <c r="D41" s="554"/>
      <c r="E41" s="633"/>
      <c r="F41" s="501">
        <v>12</v>
      </c>
    </row>
    <row r="42" spans="1:17">
      <c r="A42" s="1177" t="s">
        <v>365</v>
      </c>
      <c r="B42" s="1177"/>
      <c r="C42" s="586"/>
      <c r="D42" s="586"/>
      <c r="E42" s="628">
        <v>-67</v>
      </c>
      <c r="F42" s="479">
        <v>-27</v>
      </c>
    </row>
    <row r="43" spans="1:17">
      <c r="A43" s="1189" t="s">
        <v>654</v>
      </c>
      <c r="B43" s="1189"/>
      <c r="C43" s="531"/>
      <c r="D43" s="531"/>
      <c r="E43" s="629">
        <v>-67</v>
      </c>
      <c r="F43" s="528">
        <v>-16</v>
      </c>
    </row>
    <row r="44" spans="1:17">
      <c r="A44" s="207"/>
      <c r="B44" s="207"/>
      <c r="C44" s="207"/>
      <c r="D44" s="207"/>
      <c r="E44" s="207"/>
      <c r="F44" s="207"/>
    </row>
    <row r="45" spans="1:17">
      <c r="A45" s="207"/>
      <c r="B45" s="207"/>
      <c r="C45" s="207"/>
      <c r="D45" s="207"/>
      <c r="E45" s="207"/>
      <c r="F45" s="207"/>
    </row>
  </sheetData>
  <mergeCells count="33">
    <mergeCell ref="A20:F20"/>
    <mergeCell ref="A17:B17"/>
    <mergeCell ref="A10:B10"/>
    <mergeCell ref="A35:B35"/>
    <mergeCell ref="A31:B31"/>
    <mergeCell ref="A24:F24"/>
    <mergeCell ref="A29:B29"/>
    <mergeCell ref="A27:B27"/>
    <mergeCell ref="A26:B26"/>
    <mergeCell ref="A18:B18"/>
    <mergeCell ref="A16:B16"/>
    <mergeCell ref="A15:B15"/>
    <mergeCell ref="A22:F22"/>
    <mergeCell ref="A43:B43"/>
    <mergeCell ref="A42:B42"/>
    <mergeCell ref="A41:B41"/>
    <mergeCell ref="A40:B40"/>
    <mergeCell ref="A38:B38"/>
    <mergeCell ref="A37:B37"/>
    <mergeCell ref="A34:B34"/>
    <mergeCell ref="A32:B32"/>
    <mergeCell ref="A36:B36"/>
    <mergeCell ref="A30:B30"/>
    <mergeCell ref="A9:B9"/>
    <mergeCell ref="A14:B14"/>
    <mergeCell ref="A11:B11"/>
    <mergeCell ref="A13:B13"/>
    <mergeCell ref="A1:F1"/>
    <mergeCell ref="A3:F3"/>
    <mergeCell ref="A6:B6"/>
    <mergeCell ref="A7:B7"/>
    <mergeCell ref="A5:B5"/>
    <mergeCell ref="A8:B8"/>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Q28"/>
  <sheetViews>
    <sheetView zoomScaleNormal="100" workbookViewId="0">
      <selection sqref="A1:F1"/>
    </sheetView>
  </sheetViews>
  <sheetFormatPr baseColWidth="10" defaultColWidth="8.75" defaultRowHeight="11"/>
  <cols>
    <col min="1" max="1" width="2.5" style="285" customWidth="1"/>
    <col min="2" max="2" width="67.5" style="285" customWidth="1"/>
    <col min="3" max="6" width="14.75" style="232" customWidth="1"/>
    <col min="7" max="17" width="3.75" style="205" customWidth="1"/>
    <col min="18" max="16384" width="8.75" style="1085"/>
  </cols>
  <sheetData>
    <row r="1" spans="1:6" ht="16.5" customHeight="1">
      <c r="A1" s="1307" t="s">
        <v>1401</v>
      </c>
      <c r="B1" s="1308"/>
      <c r="C1" s="1308"/>
      <c r="D1" s="1308"/>
      <c r="E1" s="1308"/>
      <c r="F1" s="1308"/>
    </row>
    <row r="2" spans="1:6">
      <c r="A2" s="616"/>
      <c r="B2" s="394"/>
      <c r="C2" s="238"/>
      <c r="D2" s="238"/>
      <c r="E2" s="238"/>
      <c r="F2" s="238"/>
    </row>
    <row r="3" spans="1:6" ht="11.25" customHeight="1">
      <c r="A3" s="613"/>
      <c r="B3" s="613"/>
      <c r="C3" s="675"/>
      <c r="D3" s="650">
        <v>2018</v>
      </c>
      <c r="E3" s="608"/>
      <c r="F3" s="419">
        <v>2017</v>
      </c>
    </row>
    <row r="4" spans="1:6" ht="45" customHeight="1">
      <c r="A4" s="1202" t="s">
        <v>714</v>
      </c>
      <c r="B4" s="1202"/>
      <c r="C4" s="676" t="s">
        <v>1266</v>
      </c>
      <c r="D4" s="676" t="s">
        <v>842</v>
      </c>
      <c r="E4" s="571" t="s">
        <v>1266</v>
      </c>
      <c r="F4" s="571" t="s">
        <v>842</v>
      </c>
    </row>
    <row r="5" spans="1:6" ht="22.5" customHeight="1">
      <c r="A5" s="1159" t="s">
        <v>843</v>
      </c>
      <c r="B5" s="1159"/>
      <c r="C5" s="633"/>
      <c r="D5" s="633"/>
      <c r="E5" s="501"/>
      <c r="F5" s="501"/>
    </row>
    <row r="6" spans="1:6" ht="11.25" customHeight="1">
      <c r="A6" s="1165" t="s">
        <v>329</v>
      </c>
      <c r="B6" s="1165"/>
      <c r="C6" s="628">
        <v>15</v>
      </c>
      <c r="D6" s="628">
        <v>10</v>
      </c>
      <c r="E6" s="479">
        <v>16</v>
      </c>
      <c r="F6" s="479">
        <v>10</v>
      </c>
    </row>
    <row r="7" spans="1:6" ht="11.25" customHeight="1">
      <c r="A7" s="1197" t="s">
        <v>654</v>
      </c>
      <c r="B7" s="1197"/>
      <c r="C7" s="629">
        <v>15</v>
      </c>
      <c r="D7" s="629">
        <v>10</v>
      </c>
      <c r="E7" s="528">
        <v>16</v>
      </c>
      <c r="F7" s="528">
        <v>10</v>
      </c>
    </row>
    <row r="8" spans="1:6" ht="11.25" customHeight="1">
      <c r="A8" s="607"/>
      <c r="B8" s="607"/>
      <c r="C8" s="642"/>
      <c r="D8" s="642" t="s">
        <v>735</v>
      </c>
      <c r="E8" s="498"/>
      <c r="F8" s="498" t="s">
        <v>735</v>
      </c>
    </row>
    <row r="9" spans="1:6" ht="22.5" customHeight="1">
      <c r="A9" s="1159" t="s">
        <v>1164</v>
      </c>
      <c r="B9" s="1159"/>
      <c r="C9" s="642"/>
      <c r="D9" s="642"/>
      <c r="E9" s="498"/>
      <c r="F9" s="498"/>
    </row>
    <row r="10" spans="1:6" ht="11.25" customHeight="1">
      <c r="A10" s="1140" t="s">
        <v>844</v>
      </c>
      <c r="B10" s="1140"/>
      <c r="C10" s="633">
        <v>8</v>
      </c>
      <c r="D10" s="633">
        <v>2</v>
      </c>
      <c r="E10" s="501">
        <v>11</v>
      </c>
      <c r="F10" s="501">
        <v>4</v>
      </c>
    </row>
    <row r="11" spans="1:6" ht="11.25" customHeight="1">
      <c r="A11" s="1165" t="s">
        <v>329</v>
      </c>
      <c r="B11" s="1165"/>
      <c r="C11" s="628"/>
      <c r="D11" s="628">
        <v>17</v>
      </c>
      <c r="E11" s="479"/>
      <c r="F11" s="479">
        <v>16</v>
      </c>
    </row>
    <row r="12" spans="1:6" ht="11.25" customHeight="1">
      <c r="A12" s="1197" t="s">
        <v>654</v>
      </c>
      <c r="B12" s="1197"/>
      <c r="C12" s="629">
        <v>8</v>
      </c>
      <c r="D12" s="629">
        <v>19</v>
      </c>
      <c r="E12" s="528">
        <v>11</v>
      </c>
      <c r="F12" s="528">
        <v>19</v>
      </c>
    </row>
    <row r="13" spans="1:6" ht="10.5" customHeight="1">
      <c r="A13" s="348"/>
      <c r="B13" s="348"/>
      <c r="C13" s="295"/>
      <c r="D13" s="295"/>
      <c r="E13" s="295"/>
      <c r="F13" s="295"/>
    </row>
    <row r="14" spans="1:6" ht="10.5" customHeight="1">
      <c r="A14" s="348"/>
      <c r="B14" s="348"/>
      <c r="C14" s="295"/>
      <c r="D14" s="295"/>
      <c r="E14" s="295"/>
      <c r="F14" s="295"/>
    </row>
    <row r="15" spans="1:6">
      <c r="A15" s="1202" t="s">
        <v>714</v>
      </c>
      <c r="B15" s="1202"/>
      <c r="C15" s="589" t="s">
        <v>735</v>
      </c>
      <c r="D15" s="557"/>
      <c r="E15" s="665">
        <v>2018</v>
      </c>
      <c r="F15" s="550">
        <v>2017</v>
      </c>
    </row>
    <row r="16" spans="1:6" ht="11.25" customHeight="1">
      <c r="A16" s="1159" t="s">
        <v>278</v>
      </c>
      <c r="B16" s="1159"/>
      <c r="C16" s="590"/>
      <c r="D16" s="551"/>
      <c r="E16" s="633"/>
      <c r="F16" s="498"/>
    </row>
    <row r="17" spans="1:6" ht="11.25" customHeight="1">
      <c r="A17" s="1306" t="s">
        <v>856</v>
      </c>
      <c r="B17" s="1306"/>
      <c r="C17" s="614"/>
      <c r="D17" s="555"/>
      <c r="E17" s="628">
        <v>775</v>
      </c>
      <c r="F17" s="479">
        <v>737</v>
      </c>
    </row>
    <row r="18" spans="1:6">
      <c r="A18" s="1197" t="s">
        <v>654</v>
      </c>
      <c r="B18" s="1197"/>
      <c r="C18" s="615"/>
      <c r="D18" s="592"/>
      <c r="E18" s="629">
        <v>775</v>
      </c>
      <c r="F18" s="528">
        <v>737</v>
      </c>
    </row>
    <row r="19" spans="1:6">
      <c r="A19" s="607"/>
      <c r="B19" s="607"/>
      <c r="C19" s="590"/>
      <c r="D19" s="551"/>
      <c r="E19" s="633"/>
      <c r="F19" s="498"/>
    </row>
    <row r="20" spans="1:6" ht="11.25" customHeight="1">
      <c r="A20" s="1159" t="s">
        <v>248</v>
      </c>
      <c r="B20" s="1159"/>
      <c r="C20" s="590"/>
      <c r="D20" s="551"/>
      <c r="E20" s="633"/>
      <c r="F20" s="498"/>
    </row>
    <row r="21" spans="1:6">
      <c r="A21" s="1140" t="s">
        <v>0</v>
      </c>
      <c r="B21" s="1140"/>
      <c r="C21" s="590"/>
      <c r="D21" s="551"/>
      <c r="E21" s="633">
        <v>53</v>
      </c>
      <c r="F21" s="501">
        <v>35</v>
      </c>
    </row>
    <row r="22" spans="1:6">
      <c r="A22" s="1140" t="s">
        <v>920</v>
      </c>
      <c r="B22" s="1140"/>
      <c r="C22" s="590"/>
      <c r="D22" s="551"/>
      <c r="E22" s="633">
        <v>148</v>
      </c>
      <c r="F22" s="501">
        <v>101</v>
      </c>
    </row>
    <row r="23" spans="1:6">
      <c r="A23" s="1165" t="s">
        <v>1</v>
      </c>
      <c r="B23" s="1165"/>
      <c r="C23" s="594"/>
      <c r="D23" s="555"/>
      <c r="E23" s="628">
        <v>83</v>
      </c>
      <c r="F23" s="479">
        <v>48</v>
      </c>
    </row>
    <row r="24" spans="1:6">
      <c r="A24" s="1197" t="s">
        <v>654</v>
      </c>
      <c r="B24" s="1197"/>
      <c r="C24" s="591"/>
      <c r="D24" s="592"/>
      <c r="E24" s="629">
        <v>284</v>
      </c>
      <c r="F24" s="528">
        <v>185</v>
      </c>
    </row>
    <row r="25" spans="1:6" ht="11.25" customHeight="1">
      <c r="A25" s="714"/>
      <c r="B25" s="331"/>
      <c r="C25" s="280"/>
      <c r="D25" s="281"/>
      <c r="E25" s="281"/>
      <c r="F25" s="280"/>
    </row>
    <row r="26" spans="1:6" ht="11.25" customHeight="1">
      <c r="A26" s="347"/>
      <c r="B26" s="347"/>
      <c r="C26" s="347"/>
      <c r="D26" s="347"/>
      <c r="E26" s="347"/>
      <c r="F26" s="347"/>
    </row>
    <row r="27" spans="1:6" ht="11.25" customHeight="1"/>
    <row r="28" spans="1:6" ht="11.25" customHeight="1"/>
  </sheetData>
  <mergeCells count="18">
    <mergeCell ref="A24:B24"/>
    <mergeCell ref="A12:B12"/>
    <mergeCell ref="A15:B15"/>
    <mergeCell ref="A16:B16"/>
    <mergeCell ref="A20:B20"/>
    <mergeCell ref="A18:B18"/>
    <mergeCell ref="A22:B22"/>
    <mergeCell ref="A23:B23"/>
    <mergeCell ref="A10:B10"/>
    <mergeCell ref="A11:B11"/>
    <mergeCell ref="A17:B17"/>
    <mergeCell ref="A21:B21"/>
    <mergeCell ref="A1:F1"/>
    <mergeCell ref="A5:B5"/>
    <mergeCell ref="A7:B7"/>
    <mergeCell ref="A9:B9"/>
    <mergeCell ref="A4:B4"/>
    <mergeCell ref="A6:B6"/>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pageSetUpPr fitToPage="1"/>
  </sheetPr>
  <dimension ref="A1:Q61"/>
  <sheetViews>
    <sheetView zoomScaleNormal="100" workbookViewId="0">
      <selection sqref="A1:D1"/>
    </sheetView>
  </sheetViews>
  <sheetFormatPr baseColWidth="10" defaultColWidth="8.75" defaultRowHeight="11"/>
  <cols>
    <col min="1" max="1" width="2.5" style="285" customWidth="1"/>
    <col min="2" max="2" width="87.5" style="285" customWidth="1"/>
    <col min="3" max="4" width="20" style="232" customWidth="1"/>
    <col min="5" max="17" width="3.75" style="205" customWidth="1"/>
    <col min="18" max="16384" width="8.75" style="1085"/>
  </cols>
  <sheetData>
    <row r="1" spans="1:4" ht="16.5" customHeight="1">
      <c r="A1" s="1170" t="s">
        <v>1402</v>
      </c>
      <c r="B1" s="1268"/>
      <c r="C1" s="1268"/>
      <c r="D1" s="1268"/>
    </row>
    <row r="2" spans="1:4">
      <c r="A2" s="298"/>
      <c r="B2" s="292"/>
      <c r="C2" s="294"/>
      <c r="D2" s="294"/>
    </row>
    <row r="3" spans="1:4" ht="11.25" customHeight="1">
      <c r="A3" s="1217" t="s">
        <v>1194</v>
      </c>
      <c r="B3" s="1167"/>
      <c r="C3" s="1167"/>
      <c r="D3" s="1167"/>
    </row>
    <row r="4" spans="1:4">
      <c r="A4" s="348"/>
      <c r="B4" s="348"/>
      <c r="C4" s="293"/>
      <c r="D4" s="293"/>
    </row>
    <row r="5" spans="1:4">
      <c r="A5" s="1289" t="s">
        <v>981</v>
      </c>
      <c r="B5" s="1167"/>
      <c r="C5" s="277"/>
      <c r="D5" s="277"/>
    </row>
    <row r="6" spans="1:4">
      <c r="A6" s="348"/>
      <c r="B6" s="348"/>
      <c r="C6" s="205"/>
      <c r="D6" s="205"/>
    </row>
    <row r="7" spans="1:4" ht="22.5" customHeight="1">
      <c r="A7" s="347"/>
      <c r="B7" s="347"/>
      <c r="C7" s="1285" t="s">
        <v>1211</v>
      </c>
      <c r="D7" s="1285"/>
    </row>
    <row r="8" spans="1:4">
      <c r="A8" s="1202" t="s">
        <v>338</v>
      </c>
      <c r="B8" s="1247"/>
      <c r="C8" s="665">
        <v>2018</v>
      </c>
      <c r="D8" s="550">
        <v>2017</v>
      </c>
    </row>
    <row r="9" spans="1:4">
      <c r="A9" s="1144" t="s">
        <v>983</v>
      </c>
      <c r="B9" s="1144"/>
      <c r="C9" s="642"/>
      <c r="D9" s="498"/>
    </row>
    <row r="10" spans="1:4">
      <c r="A10" s="1140" t="s">
        <v>280</v>
      </c>
      <c r="B10" s="1140"/>
      <c r="C10" s="633">
        <v>862</v>
      </c>
      <c r="D10" s="501">
        <v>785</v>
      </c>
    </row>
    <row r="11" spans="1:4">
      <c r="A11" s="1140" t="s">
        <v>1041</v>
      </c>
      <c r="B11" s="1140"/>
      <c r="C11" s="633"/>
      <c r="D11" s="501">
        <v>234</v>
      </c>
    </row>
    <row r="12" spans="1:4">
      <c r="A12" s="1140" t="s">
        <v>1529</v>
      </c>
      <c r="B12" s="1140"/>
      <c r="C12" s="633">
        <v>-1742</v>
      </c>
      <c r="D12" s="501">
        <v>3438</v>
      </c>
    </row>
    <row r="13" spans="1:4">
      <c r="A13" s="1140" t="s">
        <v>996</v>
      </c>
      <c r="B13" s="1140"/>
      <c r="C13" s="633">
        <v>119</v>
      </c>
      <c r="D13" s="501">
        <v>145</v>
      </c>
    </row>
    <row r="14" spans="1:4">
      <c r="A14" s="1140" t="s">
        <v>995</v>
      </c>
      <c r="B14" s="1140"/>
      <c r="C14" s="633">
        <v>170</v>
      </c>
      <c r="D14" s="501">
        <v>156</v>
      </c>
    </row>
    <row r="15" spans="1:4">
      <c r="A15" s="1128" t="s">
        <v>987</v>
      </c>
      <c r="B15" s="1128"/>
      <c r="C15" s="633"/>
      <c r="D15" s="501"/>
    </row>
    <row r="16" spans="1:4">
      <c r="A16" s="1140" t="s">
        <v>280</v>
      </c>
      <c r="B16" s="1140"/>
      <c r="C16" s="633">
        <v>384</v>
      </c>
      <c r="D16" s="501">
        <v>425</v>
      </c>
    </row>
    <row r="17" spans="1:17">
      <c r="A17" s="1140" t="s">
        <v>1041</v>
      </c>
      <c r="B17" s="1140"/>
      <c r="C17" s="633"/>
      <c r="D17" s="501">
        <v>80</v>
      </c>
    </row>
    <row r="18" spans="1:17">
      <c r="A18" s="1140" t="s">
        <v>1529</v>
      </c>
      <c r="B18" s="1140"/>
      <c r="C18" s="633">
        <v>-871</v>
      </c>
      <c r="D18" s="501">
        <v>1719</v>
      </c>
    </row>
    <row r="19" spans="1:17">
      <c r="A19" s="1140" t="s">
        <v>996</v>
      </c>
      <c r="B19" s="1140"/>
      <c r="C19" s="633">
        <v>115</v>
      </c>
      <c r="D19" s="501"/>
    </row>
    <row r="20" spans="1:17">
      <c r="A20" s="1140" t="s">
        <v>995</v>
      </c>
      <c r="B20" s="1140"/>
      <c r="C20" s="633">
        <v>107</v>
      </c>
      <c r="D20" s="501">
        <v>88</v>
      </c>
    </row>
    <row r="21" spans="1:17" ht="11.25" customHeight="1">
      <c r="A21" s="1128" t="s">
        <v>281</v>
      </c>
      <c r="B21" s="1128"/>
      <c r="C21" s="633"/>
      <c r="D21" s="501"/>
    </row>
    <row r="22" spans="1:17">
      <c r="A22" s="1140" t="s">
        <v>280</v>
      </c>
      <c r="B22" s="1140"/>
      <c r="C22" s="633">
        <v>2263</v>
      </c>
      <c r="D22" s="501">
        <v>2153</v>
      </c>
    </row>
    <row r="23" spans="1:17">
      <c r="A23" s="1140" t="s">
        <v>1041</v>
      </c>
      <c r="B23" s="1140"/>
      <c r="C23" s="633"/>
      <c r="D23" s="501">
        <v>456</v>
      </c>
    </row>
    <row r="24" spans="1:17">
      <c r="A24" s="1140" t="s">
        <v>1529</v>
      </c>
      <c r="B24" s="1140"/>
      <c r="C24" s="633">
        <v>-5716</v>
      </c>
      <c r="D24" s="501">
        <v>9896</v>
      </c>
    </row>
    <row r="25" spans="1:17">
      <c r="A25" s="1140" t="s">
        <v>996</v>
      </c>
      <c r="B25" s="1140"/>
      <c r="C25" s="633">
        <v>315</v>
      </c>
      <c r="D25" s="501">
        <v>322</v>
      </c>
    </row>
    <row r="26" spans="1:17">
      <c r="A26" s="1165" t="s">
        <v>995</v>
      </c>
      <c r="B26" s="1165"/>
      <c r="C26" s="628">
        <v>368</v>
      </c>
      <c r="D26" s="479">
        <v>493</v>
      </c>
    </row>
    <row r="27" spans="1:17">
      <c r="A27" s="1124" t="s">
        <v>654</v>
      </c>
      <c r="B27" s="1124"/>
      <c r="C27" s="633">
        <v>-3627</v>
      </c>
      <c r="D27" s="501">
        <v>20389</v>
      </c>
    </row>
    <row r="28" spans="1:17">
      <c r="A28" s="538"/>
      <c r="B28" s="538"/>
      <c r="C28" s="633"/>
      <c r="D28" s="501"/>
    </row>
    <row r="29" spans="1:17">
      <c r="A29" s="1144" t="s">
        <v>1531</v>
      </c>
      <c r="B29" s="1144"/>
      <c r="C29" s="642"/>
      <c r="D29" s="498"/>
    </row>
    <row r="30" spans="1:17">
      <c r="A30" s="1140" t="s">
        <v>1195</v>
      </c>
      <c r="B30" s="1140"/>
      <c r="C30" s="633">
        <v>175</v>
      </c>
      <c r="D30" s="501">
        <v>153</v>
      </c>
    </row>
    <row r="31" spans="1:17">
      <c r="A31" s="1140" t="s">
        <v>1269</v>
      </c>
      <c r="B31" s="1140"/>
      <c r="C31" s="633">
        <v>119</v>
      </c>
      <c r="D31" s="501">
        <v>108</v>
      </c>
      <c r="E31" s="879"/>
      <c r="F31" s="879"/>
      <c r="G31" s="879"/>
      <c r="H31" s="879"/>
      <c r="I31" s="879"/>
      <c r="J31" s="879"/>
      <c r="K31" s="879"/>
      <c r="L31" s="879"/>
      <c r="M31" s="879"/>
      <c r="N31" s="879"/>
      <c r="O31" s="879"/>
      <c r="P31" s="879"/>
      <c r="Q31" s="879"/>
    </row>
    <row r="32" spans="1:17">
      <c r="A32" s="1140" t="s">
        <v>824</v>
      </c>
      <c r="B32" s="1140"/>
      <c r="C32" s="633">
        <v>96</v>
      </c>
      <c r="D32" s="501">
        <v>78</v>
      </c>
    </row>
    <row r="33" spans="1:17">
      <c r="A33" s="1140" t="s">
        <v>1125</v>
      </c>
      <c r="B33" s="1140"/>
      <c r="C33" s="633">
        <v>82</v>
      </c>
      <c r="D33" s="501">
        <v>74</v>
      </c>
    </row>
    <row r="34" spans="1:17">
      <c r="A34" s="1140" t="s">
        <v>1268</v>
      </c>
      <c r="B34" s="1140"/>
      <c r="C34" s="633">
        <v>78</v>
      </c>
      <c r="D34" s="501">
        <v>71</v>
      </c>
      <c r="E34" s="879"/>
      <c r="F34" s="879"/>
      <c r="G34" s="879"/>
      <c r="H34" s="879"/>
      <c r="I34" s="879"/>
      <c r="J34" s="879"/>
      <c r="K34" s="879"/>
      <c r="L34" s="879"/>
      <c r="M34" s="879"/>
      <c r="N34" s="879"/>
      <c r="O34" s="879"/>
      <c r="P34" s="879"/>
      <c r="Q34" s="879"/>
    </row>
    <row r="35" spans="1:17">
      <c r="A35" s="1140" t="s">
        <v>1267</v>
      </c>
      <c r="B35" s="1140"/>
      <c r="C35" s="633">
        <v>82</v>
      </c>
      <c r="D35" s="501">
        <v>72</v>
      </c>
      <c r="E35" s="879"/>
      <c r="F35" s="879"/>
      <c r="G35" s="879"/>
      <c r="H35" s="879"/>
      <c r="I35" s="879"/>
      <c r="J35" s="879"/>
      <c r="K35" s="879"/>
      <c r="L35" s="879"/>
      <c r="M35" s="879"/>
      <c r="N35" s="879"/>
      <c r="O35" s="879"/>
      <c r="P35" s="879"/>
      <c r="Q35" s="879"/>
    </row>
    <row r="36" spans="1:17">
      <c r="A36" s="1140" t="s">
        <v>1080</v>
      </c>
      <c r="B36" s="1140"/>
      <c r="C36" s="633">
        <v>94</v>
      </c>
      <c r="D36" s="501">
        <v>79</v>
      </c>
    </row>
    <row r="37" spans="1:17">
      <c r="A37" s="1140" t="s">
        <v>882</v>
      </c>
      <c r="B37" s="1140"/>
      <c r="C37" s="633">
        <v>103</v>
      </c>
      <c r="D37" s="501">
        <v>81</v>
      </c>
    </row>
    <row r="38" spans="1:17">
      <c r="A38" s="1144" t="s">
        <v>1270</v>
      </c>
      <c r="B38" s="1144"/>
      <c r="C38" s="642"/>
      <c r="D38" s="498"/>
    </row>
    <row r="39" spans="1:17">
      <c r="A39" s="1187" t="s">
        <v>1196</v>
      </c>
      <c r="B39" s="1187"/>
      <c r="C39" s="642"/>
      <c r="D39" s="498">
        <v>1</v>
      </c>
    </row>
    <row r="40" spans="1:17">
      <c r="A40" s="1309" t="s">
        <v>933</v>
      </c>
      <c r="B40" s="1309"/>
      <c r="C40" s="628"/>
      <c r="D40" s="479">
        <v>1</v>
      </c>
      <c r="E40" s="789"/>
      <c r="F40" s="789"/>
      <c r="G40" s="789"/>
      <c r="H40" s="789"/>
      <c r="I40" s="789"/>
      <c r="J40" s="789"/>
      <c r="K40" s="789"/>
      <c r="L40" s="789"/>
      <c r="M40" s="789"/>
      <c r="N40" s="789"/>
      <c r="O40" s="789"/>
      <c r="P40" s="789"/>
      <c r="Q40" s="789"/>
    </row>
    <row r="41" spans="1:17">
      <c r="A41" s="1124" t="s">
        <v>654</v>
      </c>
      <c r="B41" s="1124"/>
      <c r="C41" s="633">
        <v>829</v>
      </c>
      <c r="D41" s="501">
        <v>718</v>
      </c>
    </row>
    <row r="42" spans="1:17">
      <c r="A42" s="553"/>
      <c r="B42" s="553"/>
      <c r="C42" s="669"/>
      <c r="D42" s="478"/>
    </row>
    <row r="43" spans="1:17">
      <c r="A43" s="1189" t="s">
        <v>982</v>
      </c>
      <c r="B43" s="1269"/>
      <c r="C43" s="629">
        <v>-2798</v>
      </c>
      <c r="D43" s="528">
        <v>21107</v>
      </c>
    </row>
    <row r="44" spans="1:17">
      <c r="A44" s="354"/>
      <c r="B44" s="354"/>
      <c r="C44" s="259"/>
      <c r="D44" s="221"/>
    </row>
    <row r="45" spans="1:17" ht="21.75" customHeight="1">
      <c r="A45" s="1167" t="s">
        <v>1560</v>
      </c>
      <c r="B45" s="1167"/>
      <c r="C45" s="1167"/>
      <c r="D45" s="1167"/>
      <c r="E45" s="1066"/>
      <c r="F45" s="1066"/>
      <c r="G45" s="1066"/>
      <c r="H45" s="1066"/>
      <c r="I45" s="1066"/>
      <c r="J45" s="1066"/>
      <c r="K45" s="1066"/>
      <c r="L45" s="1066"/>
      <c r="M45" s="1066"/>
      <c r="N45" s="1066"/>
      <c r="O45" s="1066"/>
      <c r="P45" s="1066"/>
      <c r="Q45" s="1066"/>
    </row>
    <row r="46" spans="1:17">
      <c r="A46" s="1065"/>
      <c r="B46" s="1065"/>
      <c r="C46" s="259"/>
      <c r="D46" s="221"/>
      <c r="E46" s="1066"/>
      <c r="F46" s="1066"/>
      <c r="G46" s="1066"/>
      <c r="H46" s="1066"/>
      <c r="I46" s="1066"/>
      <c r="J46" s="1066"/>
      <c r="K46" s="1066"/>
      <c r="L46" s="1066"/>
      <c r="M46" s="1066"/>
      <c r="N46" s="1066"/>
      <c r="O46" s="1066"/>
      <c r="P46" s="1066"/>
      <c r="Q46" s="1066"/>
    </row>
    <row r="47" spans="1:17" ht="22.5" customHeight="1">
      <c r="A47" s="1212" t="s">
        <v>1549</v>
      </c>
      <c r="B47" s="1212"/>
      <c r="C47" s="1212"/>
      <c r="D47" s="1212"/>
    </row>
    <row r="48" spans="1:17">
      <c r="A48" s="277"/>
      <c r="B48" s="277"/>
      <c r="C48" s="277"/>
      <c r="D48" s="277"/>
    </row>
    <row r="49" spans="1:4" ht="45.5" customHeight="1">
      <c r="A49" s="1206" t="s">
        <v>1232</v>
      </c>
      <c r="B49" s="1206"/>
      <c r="C49" s="1206"/>
      <c r="D49" s="1206"/>
    </row>
    <row r="50" spans="1:4">
      <c r="A50" s="354"/>
      <c r="B50" s="354"/>
      <c r="C50" s="221"/>
      <c r="D50" s="221"/>
    </row>
    <row r="51" spans="1:4">
      <c r="A51" s="1255" t="s">
        <v>770</v>
      </c>
      <c r="B51" s="1255"/>
      <c r="C51" s="1255"/>
      <c r="D51" s="1255"/>
    </row>
    <row r="52" spans="1:4" ht="11.25" customHeight="1">
      <c r="A52" s="397"/>
      <c r="B52" s="398"/>
      <c r="C52" s="399"/>
      <c r="D52" s="399"/>
    </row>
    <row r="53" spans="1:4">
      <c r="A53" s="1305" t="s">
        <v>714</v>
      </c>
      <c r="B53" s="1310"/>
      <c r="C53" s="685">
        <v>2018</v>
      </c>
      <c r="D53" s="390">
        <v>2017</v>
      </c>
    </row>
    <row r="54" spans="1:4" ht="11.25" customHeight="1">
      <c r="A54" s="1144" t="s">
        <v>984</v>
      </c>
      <c r="B54" s="1144"/>
      <c r="C54" s="633">
        <v>40</v>
      </c>
      <c r="D54" s="501">
        <v>49</v>
      </c>
    </row>
    <row r="55" spans="1:4" ht="11.25" customHeight="1">
      <c r="A55" s="1144" t="s">
        <v>957</v>
      </c>
      <c r="B55" s="1144"/>
      <c r="C55" s="633">
        <v>27</v>
      </c>
      <c r="D55" s="501">
        <v>53</v>
      </c>
    </row>
    <row r="56" spans="1:4" ht="11.25" customHeight="1">
      <c r="A56" s="1144" t="s">
        <v>958</v>
      </c>
      <c r="B56" s="1144"/>
      <c r="C56" s="633">
        <v>10</v>
      </c>
      <c r="D56" s="501">
        <v>14</v>
      </c>
    </row>
    <row r="57" spans="1:4" ht="11.25" customHeight="1">
      <c r="A57" s="1144" t="s">
        <v>959</v>
      </c>
      <c r="B57" s="1144"/>
      <c r="C57" s="633"/>
      <c r="D57" s="501">
        <v>11</v>
      </c>
    </row>
    <row r="58" spans="1:4" ht="11.25" customHeight="1">
      <c r="A58" s="1144" t="s">
        <v>960</v>
      </c>
      <c r="B58" s="1144"/>
      <c r="C58" s="633">
        <v>7</v>
      </c>
      <c r="D58" s="501">
        <v>8</v>
      </c>
    </row>
    <row r="59" spans="1:4">
      <c r="A59" s="234"/>
      <c r="B59" s="234"/>
      <c r="C59" s="221"/>
      <c r="D59" s="221"/>
    </row>
    <row r="60" spans="1:4" ht="11.25" customHeight="1">
      <c r="A60" s="1167" t="s">
        <v>1530</v>
      </c>
      <c r="B60" s="1167"/>
      <c r="C60" s="1167"/>
      <c r="D60" s="1167"/>
    </row>
    <row r="61" spans="1:4">
      <c r="A61" s="354"/>
      <c r="B61" s="354"/>
      <c r="C61" s="221"/>
      <c r="D61" s="221"/>
    </row>
  </sheetData>
  <mergeCells count="49">
    <mergeCell ref="A41:B41"/>
    <mergeCell ref="C7:D7"/>
    <mergeCell ref="A27:B27"/>
    <mergeCell ref="A14:B14"/>
    <mergeCell ref="A16:B16"/>
    <mergeCell ref="A17:B17"/>
    <mergeCell ref="A18:B18"/>
    <mergeCell ref="A20:B20"/>
    <mergeCell ref="A36:B36"/>
    <mergeCell ref="A19:B19"/>
    <mergeCell ref="A10:B10"/>
    <mergeCell ref="A11:B11"/>
    <mergeCell ref="A12:B12"/>
    <mergeCell ref="A13:B13"/>
    <mergeCell ref="A37:B37"/>
    <mergeCell ref="A22:B22"/>
    <mergeCell ref="A1:D1"/>
    <mergeCell ref="A9:B9"/>
    <mergeCell ref="A5:B5"/>
    <mergeCell ref="A8:B8"/>
    <mergeCell ref="A3:D3"/>
    <mergeCell ref="A23:B23"/>
    <mergeCell ref="A24:B24"/>
    <mergeCell ref="A29:B29"/>
    <mergeCell ref="A15:B15"/>
    <mergeCell ref="A38:B38"/>
    <mergeCell ref="A21:B21"/>
    <mergeCell ref="A60:D60"/>
    <mergeCell ref="A58:B58"/>
    <mergeCell ref="A25:B25"/>
    <mergeCell ref="A26:B26"/>
    <mergeCell ref="A30:B30"/>
    <mergeCell ref="A31:B31"/>
    <mergeCell ref="A32:B32"/>
    <mergeCell ref="A39:B39"/>
    <mergeCell ref="A40:B40"/>
    <mergeCell ref="A33:B33"/>
    <mergeCell ref="A34:B34"/>
    <mergeCell ref="A35:B35"/>
    <mergeCell ref="A56:B56"/>
    <mergeCell ref="A51:D51"/>
    <mergeCell ref="A57:B57"/>
    <mergeCell ref="A53:B53"/>
    <mergeCell ref="A54:B54"/>
    <mergeCell ref="A43:B43"/>
    <mergeCell ref="A55:B55"/>
    <mergeCell ref="A45:D45"/>
    <mergeCell ref="A47:D47"/>
    <mergeCell ref="A49:D49"/>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61"/>
  <sheetViews>
    <sheetView zoomScaleNormal="100" workbookViewId="0">
      <selection sqref="A1:C1"/>
    </sheetView>
  </sheetViews>
  <sheetFormatPr baseColWidth="10" defaultColWidth="8.75" defaultRowHeight="11"/>
  <cols>
    <col min="1" max="1" width="118.25" style="225" customWidth="1"/>
    <col min="2" max="2" width="3.25" style="225" customWidth="1"/>
    <col min="3" max="3" width="8.25" style="231" customWidth="1"/>
    <col min="4" max="17" width="3.75" style="243" customWidth="1"/>
    <col min="18" max="16384" width="8.75" style="1085"/>
  </cols>
  <sheetData>
    <row r="1" spans="1:3" ht="16">
      <c r="A1" s="1170" t="s">
        <v>939</v>
      </c>
      <c r="B1" s="1170"/>
      <c r="C1" s="1170"/>
    </row>
    <row r="2" spans="1:3">
      <c r="A2" s="220"/>
      <c r="B2" s="219"/>
      <c r="C2" s="244"/>
    </row>
    <row r="3" spans="1:3">
      <c r="A3" s="245" t="s">
        <v>694</v>
      </c>
      <c r="B3" s="246"/>
      <c r="C3" s="221"/>
    </row>
    <row r="4" spans="1:3">
      <c r="A4" s="458" t="s">
        <v>695</v>
      </c>
      <c r="B4" s="481"/>
      <c r="C4" s="1171" t="s">
        <v>28</v>
      </c>
    </row>
    <row r="5" spans="1:3">
      <c r="A5" s="252" t="s">
        <v>1129</v>
      </c>
      <c r="B5" s="253"/>
      <c r="C5" s="1171"/>
    </row>
    <row r="6" spans="1:3">
      <c r="A6" s="227"/>
      <c r="B6" s="227"/>
      <c r="C6" s="221"/>
    </row>
    <row r="7" spans="1:3">
      <c r="A7" s="245" t="s">
        <v>336</v>
      </c>
      <c r="B7" s="246"/>
      <c r="C7" s="221"/>
    </row>
    <row r="8" spans="1:3">
      <c r="A8" s="477" t="s">
        <v>500</v>
      </c>
      <c r="B8" s="481"/>
      <c r="C8" s="1171" t="s">
        <v>28</v>
      </c>
    </row>
    <row r="9" spans="1:3">
      <c r="A9" s="228" t="s">
        <v>1130</v>
      </c>
      <c r="B9" s="253"/>
      <c r="C9" s="1171"/>
    </row>
    <row r="10" spans="1:3">
      <c r="A10" s="227"/>
      <c r="B10" s="227"/>
      <c r="C10" s="221"/>
    </row>
    <row r="11" spans="1:3">
      <c r="A11" s="245" t="s">
        <v>852</v>
      </c>
      <c r="B11" s="246"/>
      <c r="C11" s="221"/>
    </row>
    <row r="12" spans="1:3">
      <c r="A12" s="458" t="s">
        <v>956</v>
      </c>
      <c r="B12" s="481"/>
      <c r="C12" s="247"/>
    </row>
    <row r="13" spans="1:3">
      <c r="A13" s="252" t="s">
        <v>418</v>
      </c>
      <c r="B13" s="253"/>
      <c r="C13" s="247"/>
    </row>
    <row r="14" spans="1:3">
      <c r="A14" s="227"/>
      <c r="B14" s="227"/>
      <c r="C14" s="221"/>
    </row>
    <row r="15" spans="1:3">
      <c r="A15" s="245" t="s">
        <v>501</v>
      </c>
      <c r="B15" s="246"/>
      <c r="C15" s="221"/>
    </row>
    <row r="16" spans="1:3">
      <c r="A16" s="458" t="s">
        <v>322</v>
      </c>
      <c r="B16" s="481"/>
      <c r="C16" s="1171" t="s">
        <v>28</v>
      </c>
    </row>
    <row r="17" spans="1:17">
      <c r="A17" s="252" t="s">
        <v>764</v>
      </c>
      <c r="B17" s="253"/>
      <c r="C17" s="1171"/>
    </row>
    <row r="18" spans="1:17">
      <c r="A18" s="227"/>
      <c r="B18" s="227"/>
      <c r="C18" s="221"/>
    </row>
    <row r="19" spans="1:17">
      <c r="A19" s="245" t="s">
        <v>385</v>
      </c>
      <c r="B19" s="246"/>
      <c r="C19" s="221"/>
    </row>
    <row r="20" spans="1:17">
      <c r="A20" s="458" t="s">
        <v>765</v>
      </c>
      <c r="B20" s="481"/>
      <c r="C20" s="205"/>
      <c r="D20" s="205"/>
      <c r="E20" s="205"/>
      <c r="F20" s="205"/>
      <c r="G20" s="205"/>
      <c r="H20" s="205"/>
      <c r="I20" s="205"/>
      <c r="J20" s="205"/>
      <c r="K20" s="205"/>
      <c r="L20" s="205"/>
      <c r="M20" s="205"/>
      <c r="N20" s="205"/>
      <c r="O20" s="205"/>
      <c r="P20" s="205"/>
      <c r="Q20" s="205"/>
    </row>
    <row r="21" spans="1:17">
      <c r="A21" s="252" t="s">
        <v>322</v>
      </c>
      <c r="B21" s="253"/>
      <c r="C21" s="205"/>
      <c r="D21" s="205"/>
      <c r="E21" s="205"/>
      <c r="F21" s="205"/>
      <c r="G21" s="205"/>
      <c r="H21" s="205"/>
      <c r="I21" s="205"/>
      <c r="J21" s="205"/>
      <c r="K21" s="205"/>
      <c r="L21" s="205"/>
      <c r="M21" s="205"/>
      <c r="N21" s="205"/>
      <c r="O21" s="205"/>
      <c r="P21" s="205"/>
      <c r="Q21" s="205"/>
    </row>
    <row r="22" spans="1:17">
      <c r="A22" s="227"/>
      <c r="B22" s="227"/>
      <c r="C22" s="205"/>
      <c r="D22" s="205"/>
      <c r="E22" s="205"/>
      <c r="F22" s="205"/>
      <c r="G22" s="205"/>
      <c r="H22" s="205"/>
      <c r="I22" s="205"/>
      <c r="J22" s="205"/>
      <c r="K22" s="205"/>
      <c r="L22" s="205"/>
      <c r="M22" s="205"/>
      <c r="N22" s="205"/>
      <c r="O22" s="205"/>
      <c r="P22" s="205"/>
      <c r="Q22" s="205"/>
    </row>
    <row r="23" spans="1:17" s="1115" customFormat="1">
      <c r="A23" s="1117" t="s">
        <v>1068</v>
      </c>
      <c r="B23" s="1118"/>
    </row>
    <row r="24" spans="1:17">
      <c r="A24" s="458" t="s">
        <v>1271</v>
      </c>
      <c r="B24" s="476"/>
      <c r="C24" s="205"/>
      <c r="D24" s="205"/>
      <c r="E24" s="205"/>
      <c r="F24" s="205"/>
      <c r="G24" s="205"/>
      <c r="H24" s="205"/>
      <c r="I24" s="205"/>
      <c r="J24" s="205"/>
      <c r="K24" s="205"/>
      <c r="L24" s="205"/>
      <c r="M24" s="205"/>
      <c r="N24" s="205"/>
      <c r="O24" s="205"/>
      <c r="P24" s="205"/>
      <c r="Q24" s="205"/>
    </row>
    <row r="25" spans="1:17">
      <c r="A25" s="252" t="s">
        <v>1131</v>
      </c>
      <c r="B25" s="227"/>
      <c r="C25" s="205"/>
      <c r="D25" s="205"/>
      <c r="E25" s="205"/>
      <c r="F25" s="205"/>
      <c r="G25" s="205"/>
      <c r="H25" s="205"/>
      <c r="I25" s="205"/>
      <c r="J25" s="205"/>
      <c r="K25" s="205"/>
      <c r="L25" s="205"/>
      <c r="M25" s="205"/>
      <c r="N25" s="205"/>
      <c r="O25" s="205"/>
      <c r="P25" s="205"/>
      <c r="Q25" s="205"/>
    </row>
    <row r="26" spans="1:17">
      <c r="A26" s="227"/>
      <c r="B26" s="227"/>
      <c r="C26" s="205"/>
      <c r="D26" s="205"/>
      <c r="E26" s="205"/>
      <c r="F26" s="205"/>
      <c r="G26" s="205"/>
      <c r="H26" s="205"/>
      <c r="I26" s="205"/>
      <c r="J26" s="205"/>
      <c r="K26" s="205"/>
      <c r="L26" s="205"/>
      <c r="M26" s="205"/>
      <c r="N26" s="205"/>
      <c r="O26" s="205"/>
      <c r="P26" s="205"/>
      <c r="Q26" s="205"/>
    </row>
    <row r="27" spans="1:17">
      <c r="A27" s="245" t="s">
        <v>502</v>
      </c>
      <c r="B27" s="246"/>
      <c r="C27" s="205"/>
      <c r="D27" s="205"/>
      <c r="E27" s="205"/>
      <c r="F27" s="205"/>
      <c r="G27" s="205"/>
      <c r="H27" s="205"/>
      <c r="I27" s="205"/>
      <c r="J27" s="205"/>
      <c r="K27" s="205"/>
      <c r="L27" s="205"/>
      <c r="M27" s="205"/>
      <c r="N27" s="205"/>
      <c r="O27" s="205"/>
      <c r="P27" s="205"/>
      <c r="Q27" s="205"/>
    </row>
    <row r="28" spans="1:17">
      <c r="A28" s="477" t="s">
        <v>398</v>
      </c>
      <c r="B28" s="481"/>
      <c r="C28" s="205"/>
      <c r="D28" s="205"/>
      <c r="E28" s="205"/>
      <c r="F28" s="205"/>
      <c r="G28" s="205"/>
      <c r="H28" s="205"/>
      <c r="I28" s="205"/>
      <c r="J28" s="205"/>
      <c r="K28" s="205"/>
      <c r="L28" s="205"/>
      <c r="M28" s="205"/>
      <c r="N28" s="205"/>
      <c r="O28" s="205"/>
      <c r="P28" s="205"/>
      <c r="Q28" s="205"/>
    </row>
    <row r="29" spans="1:17">
      <c r="A29" s="228" t="s">
        <v>1132</v>
      </c>
      <c r="B29" s="253"/>
      <c r="C29" s="205"/>
      <c r="D29" s="205"/>
      <c r="E29" s="205"/>
      <c r="F29" s="205"/>
      <c r="G29" s="205"/>
      <c r="H29" s="205"/>
      <c r="I29" s="205"/>
      <c r="J29" s="205"/>
      <c r="K29" s="205"/>
      <c r="L29" s="205"/>
      <c r="M29" s="205"/>
      <c r="N29" s="205"/>
      <c r="O29" s="205"/>
      <c r="P29" s="205"/>
      <c r="Q29" s="205"/>
    </row>
    <row r="30" spans="1:17">
      <c r="A30" s="227"/>
      <c r="B30" s="227"/>
      <c r="C30" s="205"/>
      <c r="D30" s="205"/>
      <c r="E30" s="205"/>
      <c r="F30" s="205"/>
      <c r="G30" s="205"/>
      <c r="H30" s="205"/>
      <c r="I30" s="205"/>
      <c r="J30" s="205"/>
      <c r="K30" s="205"/>
      <c r="L30" s="205"/>
      <c r="M30" s="205"/>
      <c r="N30" s="205"/>
      <c r="O30" s="205"/>
      <c r="P30" s="205"/>
      <c r="Q30" s="205"/>
    </row>
    <row r="31" spans="1:17">
      <c r="A31" s="245" t="s">
        <v>850</v>
      </c>
      <c r="B31" s="246"/>
      <c r="C31" s="205"/>
      <c r="D31" s="205"/>
      <c r="E31" s="205"/>
      <c r="F31" s="205"/>
      <c r="G31" s="205"/>
      <c r="H31" s="205"/>
      <c r="I31" s="205"/>
      <c r="J31" s="205"/>
      <c r="K31" s="205"/>
      <c r="L31" s="205"/>
      <c r="M31" s="205"/>
      <c r="N31" s="205"/>
      <c r="O31" s="205"/>
      <c r="P31" s="205"/>
      <c r="Q31" s="205"/>
    </row>
    <row r="32" spans="1:17">
      <c r="A32" s="458" t="s">
        <v>1133</v>
      </c>
      <c r="B32" s="481"/>
      <c r="C32" s="205"/>
      <c r="D32" s="205"/>
      <c r="E32" s="205"/>
      <c r="F32" s="205"/>
      <c r="G32" s="205"/>
      <c r="H32" s="205"/>
      <c r="I32" s="205"/>
      <c r="J32" s="205"/>
      <c r="K32" s="205"/>
      <c r="L32" s="205"/>
      <c r="M32" s="205"/>
      <c r="N32" s="205"/>
      <c r="O32" s="205"/>
      <c r="P32" s="205"/>
      <c r="Q32" s="205"/>
    </row>
    <row r="33" spans="1:17">
      <c r="A33" s="252" t="s">
        <v>1132</v>
      </c>
      <c r="B33" s="253"/>
      <c r="C33" s="205"/>
      <c r="D33" s="205"/>
      <c r="E33" s="205"/>
      <c r="F33" s="205"/>
      <c r="G33" s="205"/>
      <c r="H33" s="205"/>
      <c r="I33" s="205"/>
      <c r="J33" s="205"/>
      <c r="K33" s="205"/>
      <c r="L33" s="205"/>
      <c r="M33" s="205"/>
      <c r="N33" s="205"/>
      <c r="O33" s="205"/>
      <c r="P33" s="205"/>
      <c r="Q33" s="205"/>
    </row>
    <row r="34" spans="1:17">
      <c r="A34" s="227"/>
      <c r="B34" s="227"/>
      <c r="C34" s="221"/>
    </row>
    <row r="35" spans="1:17">
      <c r="A35" s="245" t="s">
        <v>851</v>
      </c>
      <c r="B35" s="246"/>
      <c r="C35" s="221"/>
    </row>
    <row r="36" spans="1:17">
      <c r="A36" s="458" t="s">
        <v>850</v>
      </c>
      <c r="B36" s="481"/>
      <c r="C36" s="1171" t="s">
        <v>28</v>
      </c>
    </row>
    <row r="37" spans="1:17">
      <c r="A37" s="252" t="s">
        <v>1068</v>
      </c>
      <c r="B37" s="253"/>
      <c r="C37" s="1171"/>
    </row>
    <row r="38" spans="1:17">
      <c r="A38" s="227"/>
      <c r="B38" s="227"/>
      <c r="C38" s="221"/>
    </row>
    <row r="39" spans="1:17">
      <c r="A39" s="245" t="s">
        <v>55</v>
      </c>
      <c r="B39" s="246"/>
      <c r="C39" s="221"/>
    </row>
    <row r="40" spans="1:17">
      <c r="A40" s="458" t="s">
        <v>850</v>
      </c>
      <c r="B40" s="481"/>
      <c r="C40" s="1171" t="s">
        <v>28</v>
      </c>
    </row>
    <row r="41" spans="1:17">
      <c r="A41" s="252" t="s">
        <v>1134</v>
      </c>
      <c r="B41" s="253"/>
      <c r="C41" s="1171"/>
    </row>
    <row r="42" spans="1:17">
      <c r="A42" s="227"/>
      <c r="B42" s="227"/>
      <c r="C42" s="221"/>
    </row>
    <row r="43" spans="1:17">
      <c r="A43" s="245" t="s">
        <v>56</v>
      </c>
      <c r="B43" s="246"/>
      <c r="C43" s="205"/>
      <c r="D43" s="205"/>
      <c r="E43" s="205"/>
      <c r="F43" s="205"/>
      <c r="G43" s="205"/>
      <c r="H43" s="205"/>
      <c r="I43" s="205"/>
      <c r="J43" s="205"/>
      <c r="K43" s="205"/>
      <c r="L43" s="205"/>
      <c r="M43" s="205"/>
      <c r="N43" s="205"/>
      <c r="O43" s="205"/>
    </row>
    <row r="44" spans="1:17">
      <c r="A44" s="477" t="s">
        <v>1134</v>
      </c>
      <c r="B44" s="481"/>
      <c r="C44" s="205"/>
      <c r="D44" s="205"/>
      <c r="E44" s="205"/>
      <c r="F44" s="205"/>
      <c r="G44" s="205"/>
      <c r="H44" s="205"/>
      <c r="I44" s="205"/>
      <c r="J44" s="205"/>
      <c r="K44" s="205"/>
      <c r="L44" s="205"/>
      <c r="M44" s="205"/>
      <c r="N44" s="205"/>
      <c r="O44" s="205"/>
    </row>
    <row r="45" spans="1:17">
      <c r="A45" s="228" t="s">
        <v>1068</v>
      </c>
      <c r="B45" s="253"/>
      <c r="C45" s="205"/>
      <c r="D45" s="205"/>
      <c r="E45" s="205"/>
      <c r="F45" s="205"/>
      <c r="G45" s="205"/>
      <c r="H45" s="205"/>
      <c r="I45" s="205"/>
      <c r="J45" s="205"/>
      <c r="K45" s="205"/>
      <c r="L45" s="205"/>
      <c r="M45" s="205"/>
      <c r="N45" s="205"/>
      <c r="O45" s="205"/>
    </row>
    <row r="46" spans="1:17">
      <c r="A46" s="227"/>
      <c r="B46" s="227"/>
      <c r="C46" s="205"/>
      <c r="D46" s="205"/>
      <c r="E46" s="205"/>
      <c r="F46" s="205"/>
      <c r="G46" s="205"/>
      <c r="H46" s="205"/>
      <c r="I46" s="205"/>
      <c r="J46" s="205"/>
      <c r="K46" s="205"/>
      <c r="L46" s="205"/>
      <c r="M46" s="205"/>
      <c r="N46" s="205"/>
      <c r="O46" s="205"/>
    </row>
    <row r="47" spans="1:17">
      <c r="A47" s="249" t="s">
        <v>883</v>
      </c>
      <c r="B47" s="250"/>
      <c r="C47" s="205"/>
      <c r="D47" s="205"/>
      <c r="E47" s="205"/>
      <c r="F47" s="205"/>
      <c r="G47" s="205"/>
      <c r="H47" s="205"/>
      <c r="I47" s="205"/>
      <c r="J47" s="205"/>
      <c r="K47" s="205"/>
      <c r="L47" s="205"/>
      <c r="M47" s="205"/>
      <c r="N47" s="205"/>
      <c r="O47" s="205"/>
      <c r="P47" s="251"/>
      <c r="Q47" s="251"/>
    </row>
    <row r="48" spans="1:17">
      <c r="A48" s="458" t="s">
        <v>1134</v>
      </c>
      <c r="B48" s="476"/>
      <c r="C48" s="205"/>
      <c r="D48" s="205"/>
      <c r="E48" s="205"/>
      <c r="F48" s="205"/>
      <c r="G48" s="205"/>
      <c r="H48" s="205"/>
      <c r="I48" s="205"/>
      <c r="J48" s="205"/>
      <c r="K48" s="205"/>
      <c r="L48" s="205"/>
      <c r="M48" s="205"/>
      <c r="N48" s="205"/>
      <c r="O48" s="205"/>
    </row>
    <row r="49" spans="1:15">
      <c r="A49" s="252" t="s">
        <v>502</v>
      </c>
      <c r="B49" s="227"/>
      <c r="C49" s="205"/>
      <c r="D49" s="205"/>
      <c r="E49" s="205"/>
      <c r="F49" s="205"/>
      <c r="G49" s="205"/>
      <c r="H49" s="205"/>
      <c r="I49" s="205"/>
      <c r="J49" s="205"/>
      <c r="K49" s="205"/>
      <c r="L49" s="205"/>
      <c r="M49" s="205"/>
      <c r="N49" s="205"/>
      <c r="O49" s="205"/>
    </row>
    <row r="50" spans="1:15">
      <c r="A50" s="227"/>
      <c r="B50" s="227"/>
      <c r="C50" s="205"/>
      <c r="D50" s="205"/>
      <c r="E50" s="205"/>
      <c r="F50" s="205"/>
      <c r="G50" s="205"/>
      <c r="H50" s="205"/>
      <c r="I50" s="205"/>
      <c r="J50" s="205"/>
      <c r="K50" s="205"/>
      <c r="L50" s="205"/>
      <c r="M50" s="205"/>
      <c r="N50" s="205"/>
      <c r="O50" s="205"/>
    </row>
    <row r="51" spans="1:15">
      <c r="A51" s="245" t="s">
        <v>949</v>
      </c>
      <c r="B51" s="246"/>
      <c r="C51" s="205"/>
      <c r="D51" s="205"/>
      <c r="E51" s="205"/>
      <c r="F51" s="205"/>
      <c r="G51" s="205"/>
      <c r="H51" s="205"/>
      <c r="I51" s="205"/>
      <c r="J51" s="205"/>
      <c r="K51" s="205"/>
      <c r="L51" s="205"/>
      <c r="M51" s="205"/>
      <c r="N51" s="205"/>
      <c r="O51" s="205"/>
    </row>
    <row r="52" spans="1:15" ht="22.5" customHeight="1">
      <c r="A52" s="1169" t="s">
        <v>1319</v>
      </c>
      <c r="B52" s="1169"/>
      <c r="C52" s="1169"/>
    </row>
    <row r="53" spans="1:15" ht="11.25" customHeight="1">
      <c r="A53" s="797"/>
      <c r="B53" s="797"/>
      <c r="C53" s="797"/>
    </row>
    <row r="54" spans="1:15" ht="11.25" customHeight="1">
      <c r="A54" s="245" t="s">
        <v>1170</v>
      </c>
      <c r="B54" s="797"/>
      <c r="C54" s="797"/>
    </row>
    <row r="55" spans="1:15" ht="11.25" customHeight="1">
      <c r="A55" s="1168" t="s">
        <v>1172</v>
      </c>
      <c r="B55" s="1168"/>
      <c r="C55" s="1168"/>
    </row>
    <row r="56" spans="1:15" ht="11.25" customHeight="1">
      <c r="A56" s="227"/>
      <c r="B56" s="227"/>
      <c r="C56" s="221"/>
    </row>
    <row r="57" spans="1:15" ht="11.25" customHeight="1">
      <c r="A57" s="245" t="s">
        <v>1171</v>
      </c>
      <c r="B57" s="246"/>
      <c r="C57" s="221"/>
    </row>
    <row r="58" spans="1:15" ht="11.25" customHeight="1">
      <c r="A58" s="1168" t="s">
        <v>1224</v>
      </c>
      <c r="B58" s="1168"/>
      <c r="C58" s="1168"/>
    </row>
    <row r="59" spans="1:15" ht="11.25" customHeight="1">
      <c r="A59" s="220"/>
      <c r="B59" s="220"/>
      <c r="C59" s="221"/>
    </row>
    <row r="60" spans="1:15" ht="11.25" customHeight="1">
      <c r="A60" s="245" t="s">
        <v>1173</v>
      </c>
    </row>
    <row r="61" spans="1:15" ht="18" customHeight="1">
      <c r="A61" s="1167" t="s">
        <v>1174</v>
      </c>
      <c r="B61" s="1167"/>
      <c r="C61" s="1167"/>
    </row>
  </sheetData>
  <mergeCells count="10">
    <mergeCell ref="A61:C61"/>
    <mergeCell ref="A58:C58"/>
    <mergeCell ref="A52:C52"/>
    <mergeCell ref="A1:C1"/>
    <mergeCell ref="C40:C41"/>
    <mergeCell ref="C36:C37"/>
    <mergeCell ref="C4:C5"/>
    <mergeCell ref="C8:C9"/>
    <mergeCell ref="C16:C17"/>
    <mergeCell ref="A55:C55"/>
  </mergeCells>
  <phoneticPr fontId="49"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9"/>
  <dimension ref="A1:Q193"/>
  <sheetViews>
    <sheetView zoomScaleNormal="100" workbookViewId="0">
      <selection sqref="A1:E1"/>
    </sheetView>
  </sheetViews>
  <sheetFormatPr baseColWidth="10" defaultColWidth="8.75" defaultRowHeight="11"/>
  <cols>
    <col min="1" max="1" width="70" style="205" customWidth="1"/>
    <col min="2" max="5" width="15" style="205" customWidth="1"/>
    <col min="6" max="17" width="3.75" style="839" customWidth="1"/>
    <col min="18" max="16384" width="8.75" style="1085"/>
  </cols>
  <sheetData>
    <row r="1" spans="1:17" ht="15.75" customHeight="1">
      <c r="A1" s="1323" t="s">
        <v>1403</v>
      </c>
      <c r="B1" s="1324"/>
      <c r="C1" s="1324"/>
      <c r="D1" s="1324"/>
      <c r="E1" s="1324"/>
    </row>
    <row r="2" spans="1:17" ht="12" customHeight="1">
      <c r="A2" s="723"/>
      <c r="B2" s="868"/>
      <c r="C2" s="868"/>
      <c r="D2" s="867"/>
      <c r="E2" s="867"/>
    </row>
    <row r="3" spans="1:17" ht="12.75" customHeight="1">
      <c r="A3" s="1312" t="s">
        <v>1091</v>
      </c>
      <c r="B3" s="1325"/>
      <c r="C3" s="1325"/>
      <c r="D3" s="1312"/>
      <c r="E3" s="1312"/>
    </row>
    <row r="4" spans="1:17" ht="12.75" customHeight="1">
      <c r="A4" s="951"/>
      <c r="B4" s="958"/>
      <c r="C4" s="958"/>
      <c r="D4" s="952"/>
      <c r="E4" s="952"/>
      <c r="F4" s="953"/>
      <c r="G4" s="953"/>
      <c r="H4" s="953"/>
      <c r="I4" s="953"/>
      <c r="J4" s="953"/>
      <c r="K4" s="953"/>
      <c r="L4" s="953"/>
      <c r="M4" s="953"/>
      <c r="N4" s="953"/>
      <c r="O4" s="953"/>
      <c r="P4" s="953"/>
      <c r="Q4" s="953"/>
    </row>
    <row r="5" spans="1:17" ht="21.75" customHeight="1">
      <c r="A5" s="1217" t="s">
        <v>1092</v>
      </c>
      <c r="B5" s="1314"/>
      <c r="C5" s="1314"/>
      <c r="D5" s="1206"/>
      <c r="E5" s="1206"/>
    </row>
    <row r="6" spans="1:17">
      <c r="A6" s="724"/>
      <c r="B6" s="725"/>
      <c r="C6" s="725"/>
      <c r="D6" s="323"/>
      <c r="E6" s="323"/>
    </row>
    <row r="7" spans="1:17" ht="22.5" customHeight="1">
      <c r="A7" s="1217" t="s">
        <v>1629</v>
      </c>
      <c r="B7" s="1314"/>
      <c r="C7" s="1314"/>
      <c r="D7" s="1206"/>
      <c r="E7" s="1206"/>
    </row>
    <row r="8" spans="1:17">
      <c r="A8" s="724"/>
      <c r="B8" s="725"/>
      <c r="C8" s="725"/>
      <c r="D8" s="323"/>
      <c r="E8" s="323"/>
    </row>
    <row r="9" spans="1:17" ht="22.5" customHeight="1">
      <c r="A9" s="1217" t="s">
        <v>1093</v>
      </c>
      <c r="B9" s="1314"/>
      <c r="C9" s="1314"/>
      <c r="D9" s="1167"/>
      <c r="E9" s="1167"/>
    </row>
    <row r="10" spans="1:17">
      <c r="A10" s="724"/>
      <c r="B10" s="725"/>
      <c r="C10" s="725"/>
      <c r="D10" s="323"/>
      <c r="E10" s="323"/>
    </row>
    <row r="11" spans="1:17">
      <c r="A11" s="1315" t="s">
        <v>1094</v>
      </c>
      <c r="B11" s="1316"/>
      <c r="C11" s="1316"/>
      <c r="D11" s="1315"/>
      <c r="E11" s="1315"/>
    </row>
    <row r="12" spans="1:17">
      <c r="A12" s="956"/>
      <c r="B12" s="957"/>
      <c r="C12" s="957"/>
      <c r="D12" s="950"/>
      <c r="E12" s="950"/>
      <c r="F12" s="953"/>
      <c r="G12" s="953"/>
      <c r="H12" s="953"/>
      <c r="I12" s="953"/>
      <c r="J12" s="953"/>
      <c r="K12" s="953"/>
      <c r="L12" s="953"/>
      <c r="M12" s="953"/>
      <c r="N12" s="953"/>
      <c r="O12" s="953"/>
      <c r="P12" s="953"/>
      <c r="Q12" s="953"/>
    </row>
    <row r="13" spans="1:17" ht="71.25" customHeight="1">
      <c r="A13" s="1167" t="s">
        <v>1512</v>
      </c>
      <c r="B13" s="1167"/>
      <c r="C13" s="1167"/>
      <c r="D13" s="1167"/>
      <c r="E13" s="1167"/>
    </row>
    <row r="14" spans="1:17">
      <c r="A14" s="724"/>
      <c r="B14" s="1062"/>
      <c r="C14" s="1062"/>
      <c r="D14" s="1057"/>
      <c r="E14" s="1057"/>
    </row>
    <row r="15" spans="1:17" ht="57.75" customHeight="1">
      <c r="A15" s="1167" t="s">
        <v>1630</v>
      </c>
      <c r="B15" s="1167"/>
      <c r="C15" s="1167"/>
      <c r="D15" s="1167"/>
      <c r="E15" s="1167"/>
      <c r="F15" s="1059"/>
      <c r="G15" s="1059"/>
      <c r="H15" s="1059"/>
      <c r="I15" s="1059"/>
      <c r="J15" s="1059"/>
      <c r="K15" s="1059"/>
      <c r="L15" s="1059"/>
      <c r="M15" s="1059"/>
      <c r="N15" s="1059"/>
      <c r="O15" s="1059"/>
      <c r="P15" s="1059"/>
      <c r="Q15" s="1059"/>
    </row>
    <row r="16" spans="1:17">
      <c r="A16" s="724"/>
      <c r="B16" s="1062"/>
      <c r="C16" s="1062"/>
      <c r="D16" s="1057"/>
      <c r="E16" s="1057"/>
      <c r="F16" s="1059"/>
      <c r="G16" s="1059"/>
      <c r="H16" s="1059"/>
      <c r="I16" s="1059"/>
      <c r="J16" s="1059"/>
      <c r="K16" s="1059"/>
      <c r="L16" s="1059"/>
      <c r="M16" s="1059"/>
      <c r="N16" s="1059"/>
      <c r="O16" s="1059"/>
      <c r="P16" s="1059"/>
      <c r="Q16" s="1059"/>
    </row>
    <row r="17" spans="1:17" ht="36" customHeight="1">
      <c r="A17" s="1167" t="s">
        <v>1511</v>
      </c>
      <c r="B17" s="1167"/>
      <c r="C17" s="1167"/>
      <c r="D17" s="1167"/>
      <c r="E17" s="1167"/>
      <c r="F17" s="1059"/>
      <c r="G17" s="1059"/>
      <c r="H17" s="1059"/>
      <c r="I17" s="1059"/>
      <c r="J17" s="1059"/>
      <c r="K17" s="1059"/>
      <c r="L17" s="1059"/>
      <c r="M17" s="1059"/>
      <c r="N17" s="1059"/>
      <c r="O17" s="1059"/>
      <c r="P17" s="1059"/>
      <c r="Q17" s="1059"/>
    </row>
    <row r="18" spans="1:17">
      <c r="A18" s="724"/>
      <c r="B18" s="1062"/>
      <c r="C18" s="1062"/>
      <c r="D18" s="1057"/>
      <c r="E18" s="1057"/>
      <c r="F18" s="1059"/>
      <c r="G18" s="1059"/>
      <c r="H18" s="1059"/>
      <c r="I18" s="1059"/>
      <c r="J18" s="1059"/>
      <c r="K18" s="1059"/>
      <c r="L18" s="1059"/>
      <c r="M18" s="1059"/>
      <c r="N18" s="1059"/>
      <c r="O18" s="1059"/>
      <c r="P18" s="1059"/>
      <c r="Q18" s="1059"/>
    </row>
    <row r="19" spans="1:17" ht="67.5" customHeight="1">
      <c r="A19" s="1167" t="s">
        <v>1597</v>
      </c>
      <c r="B19" s="1314"/>
      <c r="C19" s="1314"/>
      <c r="D19" s="1206"/>
      <c r="E19" s="1206"/>
      <c r="F19" s="927"/>
      <c r="G19" s="927"/>
      <c r="H19" s="927"/>
      <c r="I19" s="927"/>
      <c r="J19" s="927"/>
      <c r="K19" s="927"/>
      <c r="L19" s="927"/>
      <c r="M19" s="927"/>
      <c r="N19" s="927"/>
      <c r="O19" s="927"/>
      <c r="P19" s="927"/>
      <c r="Q19" s="927"/>
    </row>
    <row r="20" spans="1:17">
      <c r="A20" s="724"/>
      <c r="B20" s="1062"/>
      <c r="C20" s="1062"/>
      <c r="D20" s="1057"/>
      <c r="E20" s="1057"/>
      <c r="F20" s="927"/>
      <c r="G20" s="927"/>
      <c r="H20" s="927"/>
      <c r="I20" s="927"/>
      <c r="J20" s="927"/>
      <c r="K20" s="927"/>
      <c r="L20" s="927"/>
      <c r="M20" s="927"/>
      <c r="N20" s="927"/>
      <c r="O20" s="927"/>
      <c r="P20" s="927"/>
      <c r="Q20" s="927"/>
    </row>
    <row r="21" spans="1:17" ht="45" customHeight="1">
      <c r="A21" s="1167" t="s">
        <v>1631</v>
      </c>
      <c r="B21" s="1314"/>
      <c r="C21" s="1314"/>
      <c r="D21" s="1206"/>
      <c r="E21" s="1206"/>
      <c r="F21" s="927"/>
      <c r="G21" s="927"/>
      <c r="H21" s="927"/>
      <c r="I21" s="927"/>
      <c r="J21" s="927"/>
      <c r="K21" s="927"/>
      <c r="L21" s="927"/>
      <c r="M21" s="927"/>
      <c r="N21" s="927"/>
      <c r="O21" s="927"/>
      <c r="P21" s="927"/>
      <c r="Q21" s="927"/>
    </row>
    <row r="22" spans="1:17">
      <c r="A22" s="724"/>
      <c r="B22" s="1062"/>
      <c r="C22" s="1062"/>
      <c r="D22" s="1057"/>
      <c r="E22" s="1057"/>
      <c r="F22" s="927"/>
      <c r="G22" s="927"/>
      <c r="H22" s="927"/>
      <c r="I22" s="927"/>
      <c r="J22" s="927"/>
      <c r="K22" s="927"/>
      <c r="L22" s="927"/>
      <c r="M22" s="927"/>
      <c r="N22" s="927"/>
      <c r="O22" s="927"/>
      <c r="P22" s="927"/>
      <c r="Q22" s="927"/>
    </row>
    <row r="23" spans="1:17" ht="22.5" customHeight="1">
      <c r="A23" s="1217" t="s">
        <v>1434</v>
      </c>
      <c r="B23" s="1314"/>
      <c r="C23" s="1314"/>
      <c r="D23" s="1167"/>
      <c r="E23" s="1167"/>
    </row>
    <row r="24" spans="1:17">
      <c r="A24" s="1057"/>
      <c r="B24" s="1057"/>
      <c r="C24" s="1057"/>
      <c r="D24" s="1057"/>
      <c r="E24" s="1057"/>
    </row>
    <row r="25" spans="1:17" ht="22.5" customHeight="1">
      <c r="A25" s="1217" t="s">
        <v>1632</v>
      </c>
      <c r="B25" s="1167"/>
      <c r="C25" s="1167"/>
      <c r="D25" s="1167"/>
      <c r="E25" s="1167"/>
    </row>
    <row r="26" spans="1:17">
      <c r="A26" s="1057"/>
      <c r="B26" s="1057"/>
      <c r="C26" s="1057"/>
      <c r="D26" s="1057"/>
      <c r="E26" s="1057"/>
    </row>
    <row r="27" spans="1:17" ht="47.25" customHeight="1">
      <c r="A27" s="1228" t="s">
        <v>1668</v>
      </c>
      <c r="B27" s="1228"/>
      <c r="C27" s="1228"/>
      <c r="D27" s="1228"/>
      <c r="E27" s="1228"/>
    </row>
    <row r="28" spans="1:17">
      <c r="A28" s="1057"/>
      <c r="B28" s="1057"/>
      <c r="C28" s="1057"/>
      <c r="D28" s="1057"/>
      <c r="E28" s="1057"/>
    </row>
    <row r="29" spans="1:17" ht="39" customHeight="1">
      <c r="A29" s="1205" t="s">
        <v>1633</v>
      </c>
      <c r="B29" s="1206"/>
      <c r="C29" s="1206"/>
      <c r="D29" s="1206"/>
      <c r="E29" s="1206"/>
    </row>
    <row r="30" spans="1:17">
      <c r="A30" s="711"/>
      <c r="B30" s="207"/>
      <c r="C30" s="207"/>
      <c r="D30" s="207"/>
      <c r="E30" s="207"/>
    </row>
    <row r="31" spans="1:17">
      <c r="A31" s="1318" t="s">
        <v>524</v>
      </c>
      <c r="B31" s="1318" t="s">
        <v>801</v>
      </c>
      <c r="C31" s="1318">
        <v>0</v>
      </c>
      <c r="D31" s="1318">
        <v>0</v>
      </c>
      <c r="E31" s="1318">
        <v>0</v>
      </c>
      <c r="F31" s="936"/>
      <c r="G31" s="936"/>
      <c r="H31" s="936"/>
      <c r="I31" s="936"/>
      <c r="J31" s="936"/>
      <c r="K31" s="936"/>
      <c r="L31" s="936"/>
      <c r="M31" s="936"/>
      <c r="N31" s="936"/>
      <c r="O31" s="936"/>
      <c r="P31" s="936"/>
      <c r="Q31" s="936"/>
    </row>
    <row r="32" spans="1:17">
      <c r="A32" s="934"/>
      <c r="B32" s="408"/>
      <c r="C32" s="408"/>
      <c r="D32" s="408"/>
      <c r="E32" s="408"/>
      <c r="F32" s="936"/>
      <c r="G32" s="936"/>
      <c r="H32" s="936"/>
      <c r="I32" s="936"/>
      <c r="J32" s="936"/>
      <c r="K32" s="936"/>
      <c r="L32" s="936"/>
      <c r="M32" s="936"/>
      <c r="N32" s="936"/>
      <c r="O32" s="936"/>
      <c r="P32" s="936"/>
      <c r="Q32" s="936"/>
    </row>
    <row r="33" spans="1:17" ht="67.5" customHeight="1">
      <c r="A33" s="940" t="s">
        <v>714</v>
      </c>
      <c r="B33" s="941"/>
      <c r="C33" s="941"/>
      <c r="D33" s="935" t="s">
        <v>1318</v>
      </c>
      <c r="E33" s="935" t="s">
        <v>1046</v>
      </c>
      <c r="F33" s="936"/>
      <c r="G33" s="936"/>
      <c r="H33" s="936"/>
      <c r="I33" s="936"/>
      <c r="J33" s="936"/>
      <c r="K33" s="936"/>
      <c r="L33" s="936"/>
      <c r="M33" s="936"/>
      <c r="N33" s="936"/>
      <c r="O33" s="936"/>
      <c r="P33" s="936"/>
      <c r="Q33" s="936"/>
    </row>
    <row r="34" spans="1:17">
      <c r="A34" s="562" t="s">
        <v>524</v>
      </c>
      <c r="B34" s="939"/>
      <c r="C34" s="939"/>
      <c r="D34" s="633"/>
      <c r="E34" s="633"/>
      <c r="F34" s="936"/>
      <c r="G34" s="936"/>
      <c r="H34" s="936"/>
      <c r="I34" s="936"/>
      <c r="J34" s="936"/>
      <c r="K34" s="936"/>
      <c r="L34" s="936"/>
      <c r="M34" s="936"/>
      <c r="N34" s="936"/>
      <c r="O34" s="936"/>
      <c r="P34" s="936"/>
      <c r="Q34" s="936"/>
    </row>
    <row r="35" spans="1:17">
      <c r="A35" s="562" t="s">
        <v>838</v>
      </c>
      <c r="B35" s="939"/>
      <c r="C35" s="939"/>
      <c r="D35" s="633">
        <v>877</v>
      </c>
      <c r="E35" s="633">
        <v>335</v>
      </c>
      <c r="F35" s="936"/>
      <c r="G35" s="936"/>
      <c r="H35" s="936"/>
      <c r="I35" s="936"/>
      <c r="J35" s="936"/>
      <c r="K35" s="936"/>
      <c r="L35" s="936"/>
      <c r="M35" s="936"/>
      <c r="N35" s="936"/>
      <c r="O35" s="936"/>
      <c r="P35" s="936"/>
      <c r="Q35" s="936"/>
    </row>
    <row r="36" spans="1:17">
      <c r="A36" s="562" t="s">
        <v>839</v>
      </c>
      <c r="B36" s="939"/>
      <c r="C36" s="939"/>
      <c r="D36" s="633">
        <v>971</v>
      </c>
      <c r="E36" s="633">
        <v>13</v>
      </c>
      <c r="F36" s="936"/>
      <c r="G36" s="936"/>
      <c r="H36" s="936"/>
      <c r="I36" s="936"/>
      <c r="J36" s="936"/>
      <c r="K36" s="936"/>
      <c r="L36" s="936"/>
      <c r="M36" s="936"/>
      <c r="N36" s="936"/>
      <c r="O36" s="936"/>
      <c r="P36" s="936"/>
      <c r="Q36" s="936"/>
    </row>
    <row r="37" spans="1:17">
      <c r="A37" s="562" t="s">
        <v>840</v>
      </c>
      <c r="B37" s="939"/>
      <c r="C37" s="939"/>
      <c r="D37" s="633">
        <v>29</v>
      </c>
      <c r="E37" s="633">
        <v>310</v>
      </c>
      <c r="F37" s="936"/>
      <c r="G37" s="936"/>
      <c r="H37" s="936"/>
      <c r="I37" s="936"/>
      <c r="J37" s="936"/>
      <c r="K37" s="936"/>
      <c r="L37" s="936"/>
      <c r="M37" s="936"/>
      <c r="N37" s="936"/>
      <c r="O37" s="936"/>
      <c r="P37" s="936"/>
      <c r="Q37" s="936"/>
    </row>
    <row r="38" spans="1:17">
      <c r="A38" s="562" t="s">
        <v>661</v>
      </c>
      <c r="B38" s="939"/>
      <c r="C38" s="939"/>
      <c r="D38" s="633">
        <v>171</v>
      </c>
      <c r="E38" s="633"/>
      <c r="F38" s="936"/>
      <c r="G38" s="936"/>
      <c r="H38" s="936"/>
      <c r="I38" s="936"/>
      <c r="J38" s="936"/>
      <c r="K38" s="936"/>
      <c r="L38" s="936"/>
      <c r="M38" s="936"/>
      <c r="N38" s="936"/>
      <c r="O38" s="936"/>
      <c r="P38" s="936"/>
      <c r="Q38" s="936"/>
    </row>
    <row r="39" spans="1:17">
      <c r="A39" s="562" t="s">
        <v>5</v>
      </c>
      <c r="B39" s="939"/>
      <c r="C39" s="939"/>
      <c r="D39" s="633">
        <v>16</v>
      </c>
      <c r="E39" s="633"/>
      <c r="F39" s="936"/>
      <c r="G39" s="936"/>
      <c r="H39" s="936"/>
      <c r="I39" s="936"/>
      <c r="J39" s="936"/>
      <c r="K39" s="936"/>
      <c r="L39" s="936"/>
      <c r="M39" s="936"/>
      <c r="N39" s="936"/>
      <c r="O39" s="936"/>
      <c r="P39" s="936"/>
      <c r="Q39" s="936"/>
    </row>
    <row r="40" spans="1:17">
      <c r="A40" s="562" t="s">
        <v>841</v>
      </c>
      <c r="B40" s="939"/>
      <c r="C40" s="939"/>
      <c r="D40" s="633">
        <v>1</v>
      </c>
      <c r="E40" s="633">
        <v>35</v>
      </c>
      <c r="F40" s="936"/>
      <c r="G40" s="936"/>
      <c r="H40" s="936"/>
      <c r="I40" s="936"/>
      <c r="J40" s="936"/>
      <c r="K40" s="936"/>
      <c r="L40" s="936"/>
      <c r="M40" s="936"/>
      <c r="N40" s="936"/>
      <c r="O40" s="936"/>
      <c r="P40" s="936"/>
      <c r="Q40" s="936"/>
    </row>
    <row r="41" spans="1:17">
      <c r="A41" s="562" t="s">
        <v>990</v>
      </c>
      <c r="B41" s="939"/>
      <c r="C41" s="939"/>
      <c r="D41" s="633">
        <v>6</v>
      </c>
      <c r="E41" s="633"/>
      <c r="F41" s="936"/>
      <c r="G41" s="936"/>
      <c r="H41" s="936"/>
      <c r="I41" s="936"/>
      <c r="J41" s="936"/>
      <c r="K41" s="936"/>
      <c r="L41" s="936"/>
      <c r="M41" s="936"/>
      <c r="N41" s="936"/>
      <c r="O41" s="936"/>
      <c r="P41" s="936"/>
      <c r="Q41" s="936"/>
    </row>
    <row r="42" spans="1:17">
      <c r="A42" s="562" t="s">
        <v>4</v>
      </c>
      <c r="B42" s="939"/>
      <c r="C42" s="939"/>
      <c r="D42" s="633">
        <v>7</v>
      </c>
      <c r="E42" s="633">
        <v>43</v>
      </c>
      <c r="F42" s="936"/>
      <c r="G42" s="936"/>
      <c r="H42" s="936"/>
      <c r="I42" s="936"/>
      <c r="J42" s="936"/>
      <c r="K42" s="936"/>
      <c r="L42" s="936"/>
      <c r="M42" s="936"/>
      <c r="N42" s="936"/>
      <c r="O42" s="936"/>
      <c r="P42" s="936"/>
      <c r="Q42" s="936"/>
    </row>
    <row r="43" spans="1:17">
      <c r="A43" s="1067" t="s">
        <v>885</v>
      </c>
      <c r="B43" s="939"/>
      <c r="C43" s="939"/>
      <c r="D43" s="633">
        <v>11</v>
      </c>
      <c r="E43" s="633"/>
      <c r="F43" s="1069"/>
      <c r="G43" s="1069"/>
      <c r="H43" s="1069"/>
      <c r="I43" s="1069"/>
      <c r="J43" s="1069"/>
      <c r="K43" s="1069"/>
      <c r="L43" s="1069"/>
      <c r="M43" s="1069"/>
      <c r="N43" s="1069"/>
      <c r="O43" s="1069"/>
      <c r="P43" s="1069"/>
      <c r="Q43" s="1069"/>
    </row>
    <row r="44" spans="1:17">
      <c r="A44" s="570" t="s">
        <v>1055</v>
      </c>
      <c r="B44" s="938"/>
      <c r="C44" s="938"/>
      <c r="D44" s="628">
        <v>148</v>
      </c>
      <c r="E44" s="628">
        <v>36</v>
      </c>
      <c r="F44" s="936"/>
      <c r="G44" s="936"/>
      <c r="H44" s="936"/>
      <c r="I44" s="936"/>
      <c r="J44" s="936"/>
      <c r="K44" s="936"/>
      <c r="L44" s="936"/>
      <c r="M44" s="936"/>
      <c r="N44" s="936"/>
      <c r="O44" s="936"/>
      <c r="P44" s="936"/>
      <c r="Q44" s="936"/>
    </row>
    <row r="45" spans="1:17">
      <c r="A45" s="903" t="s">
        <v>654</v>
      </c>
      <c r="B45" s="937"/>
      <c r="C45" s="937"/>
      <c r="D45" s="629">
        <v>2236</v>
      </c>
      <c r="E45" s="629">
        <v>772</v>
      </c>
      <c r="F45" s="936"/>
      <c r="G45" s="936"/>
      <c r="H45" s="936"/>
      <c r="I45" s="936"/>
      <c r="J45" s="936"/>
      <c r="K45" s="936"/>
      <c r="L45" s="936"/>
      <c r="M45" s="936"/>
      <c r="N45" s="936"/>
      <c r="O45" s="936"/>
      <c r="P45" s="936"/>
      <c r="Q45" s="936"/>
    </row>
    <row r="46" spans="1:17">
      <c r="A46" s="934"/>
      <c r="B46" s="408"/>
      <c r="C46" s="408"/>
      <c r="D46" s="408"/>
      <c r="E46" s="408"/>
      <c r="F46" s="936"/>
      <c r="G46" s="936"/>
      <c r="H46" s="936"/>
      <c r="I46" s="936"/>
      <c r="J46" s="936"/>
      <c r="K46" s="936"/>
      <c r="L46" s="936"/>
      <c r="M46" s="936"/>
      <c r="N46" s="936"/>
      <c r="O46" s="936"/>
      <c r="P46" s="936"/>
      <c r="Q46" s="936"/>
    </row>
    <row r="47" spans="1:17">
      <c r="A47" s="1317" t="s">
        <v>1054</v>
      </c>
      <c r="B47" s="1317" t="s">
        <v>1053</v>
      </c>
      <c r="C47" s="1317">
        <v>0</v>
      </c>
      <c r="D47" s="1317">
        <v>0</v>
      </c>
      <c r="E47" s="1317">
        <v>0</v>
      </c>
      <c r="F47" s="936"/>
      <c r="G47" s="936"/>
      <c r="H47" s="936"/>
      <c r="I47" s="936"/>
      <c r="J47" s="936"/>
      <c r="K47" s="936"/>
      <c r="L47" s="936"/>
      <c r="M47" s="936"/>
      <c r="N47" s="936"/>
      <c r="O47" s="936"/>
      <c r="P47" s="936"/>
      <c r="Q47" s="936"/>
    </row>
    <row r="48" spans="1:17">
      <c r="A48" s="1025"/>
      <c r="B48" s="1025"/>
      <c r="C48" s="1025"/>
      <c r="D48" s="1025"/>
      <c r="E48" s="1025"/>
      <c r="F48" s="1024"/>
      <c r="G48" s="1024"/>
      <c r="H48" s="1024"/>
      <c r="I48" s="1024"/>
      <c r="J48" s="1024"/>
      <c r="K48" s="1024"/>
      <c r="L48" s="1024"/>
      <c r="M48" s="1024"/>
      <c r="N48" s="1024"/>
      <c r="O48" s="1024"/>
      <c r="P48" s="1024"/>
      <c r="Q48" s="1024"/>
    </row>
    <row r="49" spans="1:17" ht="11.25" customHeight="1">
      <c r="A49" s="1213" t="s">
        <v>1430</v>
      </c>
      <c r="B49" s="1213" t="s">
        <v>1429</v>
      </c>
      <c r="C49" s="1213">
        <v>0</v>
      </c>
      <c r="D49" s="1213">
        <v>0</v>
      </c>
      <c r="E49" s="1213">
        <v>0</v>
      </c>
      <c r="F49" s="1024"/>
      <c r="G49" s="1024"/>
      <c r="H49" s="1024"/>
      <c r="I49" s="1024"/>
      <c r="J49" s="1024"/>
      <c r="K49" s="1024"/>
      <c r="L49" s="1024"/>
      <c r="M49" s="1024"/>
      <c r="N49" s="1024"/>
      <c r="O49" s="1024"/>
      <c r="P49" s="1024"/>
      <c r="Q49" s="1024"/>
    </row>
    <row r="50" spans="1:17">
      <c r="A50" s="934"/>
      <c r="B50" s="408"/>
      <c r="C50" s="408"/>
      <c r="D50" s="408"/>
      <c r="E50" s="408"/>
      <c r="F50" s="936"/>
      <c r="G50" s="936"/>
      <c r="H50" s="936"/>
      <c r="I50" s="936"/>
      <c r="J50" s="936"/>
      <c r="K50" s="936"/>
      <c r="L50" s="936"/>
      <c r="M50" s="936"/>
      <c r="N50" s="936"/>
      <c r="O50" s="936"/>
      <c r="P50" s="936"/>
      <c r="Q50" s="936"/>
    </row>
    <row r="51" spans="1:17" ht="33.75" customHeight="1">
      <c r="A51" s="1228" t="s">
        <v>1601</v>
      </c>
      <c r="B51" s="1228"/>
      <c r="C51" s="1228"/>
      <c r="D51" s="1228"/>
      <c r="E51" s="1228"/>
      <c r="F51" s="893"/>
      <c r="G51" s="893"/>
      <c r="H51" s="893"/>
      <c r="I51" s="893"/>
      <c r="J51" s="893"/>
      <c r="K51" s="893"/>
      <c r="L51" s="893"/>
      <c r="M51" s="893"/>
      <c r="N51" s="893"/>
      <c r="O51" s="893"/>
      <c r="P51" s="893"/>
      <c r="Q51" s="893"/>
    </row>
    <row r="52" spans="1:17" ht="11.25" customHeight="1">
      <c r="A52" s="923"/>
      <c r="B52" s="924"/>
      <c r="C52" s="924"/>
      <c r="D52" s="924"/>
      <c r="E52" s="924"/>
      <c r="F52" s="927"/>
      <c r="G52" s="927"/>
      <c r="H52" s="927"/>
      <c r="I52" s="927"/>
      <c r="J52" s="927"/>
      <c r="K52" s="927"/>
      <c r="L52" s="927"/>
      <c r="M52" s="927"/>
      <c r="N52" s="927"/>
      <c r="O52" s="927"/>
      <c r="P52" s="927"/>
      <c r="Q52" s="927"/>
    </row>
    <row r="53" spans="1:17" ht="33.75" customHeight="1">
      <c r="A53" s="578" t="s">
        <v>714</v>
      </c>
      <c r="B53" s="602"/>
      <c r="C53" s="943" t="s">
        <v>1322</v>
      </c>
      <c r="D53" s="943" t="s">
        <v>1321</v>
      </c>
      <c r="E53" s="943" t="s">
        <v>1320</v>
      </c>
      <c r="F53" s="927"/>
      <c r="G53" s="927"/>
      <c r="H53" s="927"/>
      <c r="I53" s="927"/>
      <c r="J53" s="927"/>
      <c r="K53" s="927"/>
      <c r="L53" s="927"/>
      <c r="M53" s="927"/>
      <c r="N53" s="927"/>
      <c r="O53" s="927"/>
      <c r="P53" s="927"/>
      <c r="Q53" s="927"/>
    </row>
    <row r="54" spans="1:17" ht="11.25" customHeight="1">
      <c r="A54" s="925" t="s">
        <v>1314</v>
      </c>
      <c r="B54" s="925"/>
      <c r="C54" s="666"/>
      <c r="D54" s="666"/>
      <c r="E54" s="666"/>
      <c r="F54" s="927"/>
      <c r="G54" s="927"/>
      <c r="H54" s="927"/>
      <c r="I54" s="927"/>
      <c r="J54" s="927"/>
      <c r="K54" s="927"/>
      <c r="L54" s="927"/>
      <c r="M54" s="927"/>
      <c r="N54" s="927"/>
      <c r="O54" s="927"/>
      <c r="P54" s="927"/>
      <c r="Q54" s="927"/>
    </row>
    <row r="55" spans="1:17" ht="11.25" customHeight="1">
      <c r="A55" s="1107" t="s">
        <v>838</v>
      </c>
      <c r="B55" s="925"/>
      <c r="C55" s="666">
        <v>678</v>
      </c>
      <c r="D55" s="666">
        <v>529</v>
      </c>
      <c r="E55" s="666">
        <v>26</v>
      </c>
      <c r="F55" s="927"/>
      <c r="G55" s="927"/>
      <c r="H55" s="927"/>
      <c r="I55" s="927"/>
      <c r="J55" s="927"/>
      <c r="K55" s="927"/>
      <c r="L55" s="927"/>
      <c r="M55" s="927"/>
      <c r="N55" s="927"/>
      <c r="O55" s="927"/>
      <c r="P55" s="927"/>
      <c r="Q55" s="927"/>
    </row>
    <row r="56" spans="1:17" ht="11.25" customHeight="1">
      <c r="A56" s="1107" t="s">
        <v>839</v>
      </c>
      <c r="B56" s="925"/>
      <c r="C56" s="666">
        <v>1276</v>
      </c>
      <c r="D56" s="666">
        <v>399</v>
      </c>
      <c r="E56" s="666">
        <v>20</v>
      </c>
      <c r="F56" s="927"/>
      <c r="G56" s="927"/>
      <c r="H56" s="927"/>
      <c r="I56" s="927"/>
      <c r="J56" s="927"/>
      <c r="K56" s="927"/>
      <c r="L56" s="927"/>
      <c r="M56" s="927"/>
      <c r="N56" s="927"/>
      <c r="O56" s="927"/>
      <c r="P56" s="927"/>
      <c r="Q56" s="927"/>
    </row>
    <row r="57" spans="1:17" ht="11.25" customHeight="1">
      <c r="A57" s="1107" t="s">
        <v>661</v>
      </c>
      <c r="B57" s="925"/>
      <c r="C57" s="666">
        <v>124</v>
      </c>
      <c r="D57" s="666">
        <v>122</v>
      </c>
      <c r="E57" s="666">
        <v>6</v>
      </c>
      <c r="F57" s="927"/>
      <c r="G57" s="927"/>
      <c r="H57" s="927"/>
      <c r="I57" s="927"/>
      <c r="J57" s="927"/>
      <c r="K57" s="927"/>
      <c r="L57" s="927"/>
      <c r="M57" s="927"/>
      <c r="N57" s="927"/>
      <c r="O57" s="927"/>
      <c r="P57" s="927"/>
      <c r="Q57" s="927"/>
    </row>
    <row r="58" spans="1:17" ht="11.25" customHeight="1">
      <c r="A58" s="1107" t="s">
        <v>1537</v>
      </c>
      <c r="B58" s="925"/>
      <c r="C58" s="666">
        <v>124</v>
      </c>
      <c r="D58" s="666">
        <v>49</v>
      </c>
      <c r="E58" s="666">
        <v>2</v>
      </c>
      <c r="F58" s="927"/>
      <c r="G58" s="927"/>
      <c r="H58" s="927"/>
      <c r="I58" s="927"/>
      <c r="J58" s="927"/>
      <c r="K58" s="927"/>
      <c r="L58" s="927"/>
      <c r="M58" s="927"/>
      <c r="N58" s="927"/>
      <c r="O58" s="927"/>
      <c r="P58" s="927"/>
      <c r="Q58" s="927"/>
    </row>
    <row r="59" spans="1:17" ht="11.25" customHeight="1">
      <c r="A59" s="1107" t="s">
        <v>4</v>
      </c>
      <c r="B59" s="925"/>
      <c r="C59" s="666">
        <v>32</v>
      </c>
      <c r="D59" s="666">
        <v>26</v>
      </c>
      <c r="E59" s="666">
        <v>1</v>
      </c>
      <c r="F59" s="927"/>
      <c r="G59" s="927"/>
      <c r="H59" s="927"/>
      <c r="I59" s="927"/>
      <c r="J59" s="927"/>
      <c r="K59" s="927"/>
      <c r="L59" s="927"/>
      <c r="M59" s="927"/>
      <c r="N59" s="927"/>
      <c r="O59" s="927"/>
      <c r="P59" s="927"/>
      <c r="Q59" s="927"/>
    </row>
    <row r="60" spans="1:17" ht="11.25" customHeight="1">
      <c r="A60" s="1107" t="s">
        <v>840</v>
      </c>
      <c r="B60" s="925"/>
      <c r="C60" s="666">
        <v>26</v>
      </c>
      <c r="D60" s="666">
        <v>17</v>
      </c>
      <c r="E60" s="666">
        <v>1</v>
      </c>
      <c r="F60" s="927"/>
      <c r="G60" s="927"/>
      <c r="H60" s="927"/>
      <c r="I60" s="927"/>
      <c r="J60" s="927"/>
      <c r="K60" s="927"/>
      <c r="L60" s="927"/>
      <c r="M60" s="927"/>
      <c r="N60" s="927"/>
      <c r="O60" s="927"/>
      <c r="P60" s="927"/>
      <c r="Q60" s="927"/>
    </row>
    <row r="61" spans="1:17" ht="11.25" customHeight="1">
      <c r="A61" s="1108" t="s">
        <v>595</v>
      </c>
      <c r="B61" s="572"/>
      <c r="C61" s="667">
        <v>94</v>
      </c>
      <c r="D61" s="667">
        <v>61</v>
      </c>
      <c r="E61" s="667">
        <v>3</v>
      </c>
      <c r="F61" s="927"/>
      <c r="G61" s="927"/>
      <c r="H61" s="927"/>
      <c r="I61" s="927"/>
      <c r="J61" s="927"/>
      <c r="K61" s="927"/>
      <c r="L61" s="927"/>
      <c r="M61" s="927"/>
      <c r="N61" s="927"/>
      <c r="O61" s="927"/>
      <c r="P61" s="927"/>
      <c r="Q61" s="927"/>
    </row>
    <row r="62" spans="1:17" ht="11.25" customHeight="1">
      <c r="A62" s="926" t="s">
        <v>654</v>
      </c>
      <c r="B62" s="928"/>
      <c r="C62" s="929">
        <v>2355</v>
      </c>
      <c r="D62" s="929">
        <v>1203</v>
      </c>
      <c r="E62" s="929">
        <v>60</v>
      </c>
      <c r="F62" s="927"/>
      <c r="G62" s="927"/>
      <c r="H62" s="927"/>
      <c r="I62" s="927"/>
      <c r="J62" s="927"/>
      <c r="K62" s="927"/>
      <c r="L62" s="927"/>
      <c r="M62" s="927"/>
      <c r="N62" s="927"/>
      <c r="O62" s="927"/>
      <c r="P62" s="927"/>
      <c r="Q62" s="927"/>
    </row>
    <row r="63" spans="1:17" ht="11.25" customHeight="1">
      <c r="A63" s="923"/>
      <c r="B63" s="924"/>
      <c r="C63" s="924"/>
      <c r="D63" s="924"/>
      <c r="E63" s="924"/>
      <c r="F63" s="927"/>
      <c r="G63" s="927"/>
      <c r="H63" s="927"/>
      <c r="I63" s="927"/>
      <c r="J63" s="927"/>
      <c r="K63" s="927"/>
      <c r="L63" s="927"/>
      <c r="M63" s="927"/>
      <c r="N63" s="927"/>
      <c r="O63" s="927"/>
      <c r="P63" s="927"/>
      <c r="Q63" s="927"/>
    </row>
    <row r="64" spans="1:17" ht="11.25" customHeight="1">
      <c r="A64" s="1205" t="s">
        <v>1338</v>
      </c>
      <c r="B64" s="1205" t="s">
        <v>1326</v>
      </c>
      <c r="C64" s="1205">
        <v>0</v>
      </c>
      <c r="D64" s="1205">
        <v>0</v>
      </c>
      <c r="E64" s="1205">
        <v>0</v>
      </c>
      <c r="F64" s="927"/>
      <c r="G64" s="927"/>
      <c r="H64" s="927"/>
      <c r="I64" s="927"/>
      <c r="J64" s="927"/>
      <c r="K64" s="927"/>
      <c r="L64" s="927"/>
      <c r="M64" s="927"/>
      <c r="N64" s="927"/>
      <c r="O64" s="927"/>
      <c r="P64" s="927"/>
      <c r="Q64" s="927"/>
    </row>
    <row r="65" spans="1:17" ht="11.25" customHeight="1">
      <c r="A65" s="923"/>
      <c r="B65" s="924"/>
      <c r="C65" s="924"/>
      <c r="D65" s="924"/>
      <c r="E65" s="924"/>
      <c r="F65" s="927"/>
      <c r="G65" s="927"/>
      <c r="H65" s="927"/>
      <c r="I65" s="927"/>
      <c r="J65" s="927"/>
      <c r="K65" s="927"/>
      <c r="L65" s="927"/>
      <c r="M65" s="927"/>
      <c r="N65" s="927"/>
      <c r="O65" s="927"/>
      <c r="P65" s="927"/>
      <c r="Q65" s="927"/>
    </row>
    <row r="66" spans="1:17" ht="11.25" customHeight="1">
      <c r="A66" s="578" t="s">
        <v>714</v>
      </c>
      <c r="B66" s="602"/>
      <c r="C66" s="602"/>
      <c r="D66" s="602"/>
      <c r="E66" s="602"/>
      <c r="F66" s="927"/>
      <c r="G66" s="927"/>
      <c r="H66" s="927"/>
      <c r="I66" s="927"/>
      <c r="J66" s="927"/>
      <c r="K66" s="927"/>
      <c r="L66" s="927"/>
      <c r="M66" s="927"/>
      <c r="N66" s="927"/>
      <c r="O66" s="927"/>
      <c r="P66" s="927"/>
      <c r="Q66" s="927"/>
    </row>
    <row r="67" spans="1:17" ht="11.25" customHeight="1">
      <c r="A67" s="925" t="s">
        <v>1390</v>
      </c>
      <c r="B67" s="925"/>
      <c r="C67" s="925"/>
      <c r="D67" s="925"/>
      <c r="E67" s="809"/>
      <c r="F67" s="927"/>
      <c r="G67" s="927"/>
      <c r="H67" s="927"/>
      <c r="I67" s="927"/>
      <c r="J67" s="927"/>
      <c r="K67" s="927"/>
      <c r="L67" s="927"/>
      <c r="M67" s="927"/>
      <c r="N67" s="927"/>
      <c r="O67" s="927"/>
      <c r="P67" s="927"/>
      <c r="Q67" s="927"/>
    </row>
    <row r="68" spans="1:17" ht="11.25" customHeight="1">
      <c r="A68" s="1109" t="s">
        <v>1447</v>
      </c>
      <c r="B68" s="925"/>
      <c r="C68" s="925"/>
      <c r="D68" s="925"/>
      <c r="E68" s="666">
        <v>2355</v>
      </c>
      <c r="F68" s="927"/>
      <c r="G68" s="927"/>
      <c r="H68" s="927"/>
      <c r="I68" s="927"/>
      <c r="J68" s="927"/>
      <c r="K68" s="927"/>
      <c r="L68" s="927"/>
      <c r="M68" s="927"/>
      <c r="N68" s="927"/>
      <c r="O68" s="927"/>
      <c r="P68" s="927"/>
      <c r="Q68" s="927"/>
    </row>
    <row r="69" spans="1:17" ht="11.25" customHeight="1">
      <c r="A69" s="925" t="s">
        <v>1315</v>
      </c>
      <c r="B69" s="925"/>
      <c r="C69" s="925"/>
      <c r="D69" s="925"/>
      <c r="E69" s="666"/>
      <c r="F69" s="927"/>
      <c r="G69" s="927"/>
      <c r="H69" s="927"/>
      <c r="I69" s="927"/>
      <c r="J69" s="927"/>
      <c r="K69" s="927"/>
      <c r="L69" s="927"/>
      <c r="M69" s="927"/>
      <c r="N69" s="927"/>
      <c r="O69" s="927"/>
      <c r="P69" s="927"/>
      <c r="Q69" s="927"/>
    </row>
    <row r="70" spans="1:17" ht="11.25" customHeight="1">
      <c r="A70" s="1107">
        <v>2019</v>
      </c>
      <c r="B70" s="925"/>
      <c r="C70" s="925"/>
      <c r="D70" s="925"/>
      <c r="E70" s="666">
        <v>1540</v>
      </c>
      <c r="F70" s="927"/>
      <c r="G70" s="927"/>
      <c r="H70" s="927"/>
      <c r="I70" s="927"/>
      <c r="J70" s="927"/>
      <c r="K70" s="927"/>
      <c r="L70" s="927"/>
      <c r="M70" s="927"/>
      <c r="N70" s="927"/>
      <c r="O70" s="927"/>
      <c r="P70" s="927"/>
      <c r="Q70" s="927"/>
    </row>
    <row r="71" spans="1:17" ht="11.25" customHeight="1">
      <c r="A71" s="1107">
        <v>2020</v>
      </c>
      <c r="B71" s="925"/>
      <c r="C71" s="925"/>
      <c r="D71" s="925"/>
      <c r="E71" s="666">
        <v>582</v>
      </c>
      <c r="F71" s="927"/>
      <c r="G71" s="927"/>
      <c r="H71" s="927"/>
      <c r="I71" s="927"/>
      <c r="J71" s="927"/>
      <c r="K71" s="927"/>
      <c r="L71" s="927"/>
      <c r="M71" s="927"/>
      <c r="N71" s="927"/>
      <c r="O71" s="927"/>
      <c r="P71" s="927"/>
      <c r="Q71" s="927"/>
    </row>
    <row r="72" spans="1:17" ht="11.25" customHeight="1">
      <c r="A72" s="1107">
        <v>2021</v>
      </c>
      <c r="B72" s="925"/>
      <c r="C72" s="925"/>
      <c r="D72" s="925"/>
      <c r="E72" s="666">
        <v>73</v>
      </c>
      <c r="F72" s="927"/>
      <c r="G72" s="927"/>
      <c r="H72" s="927"/>
      <c r="I72" s="927"/>
      <c r="J72" s="927"/>
      <c r="K72" s="927"/>
      <c r="L72" s="927"/>
      <c r="M72" s="927"/>
      <c r="N72" s="927"/>
      <c r="O72" s="927"/>
      <c r="P72" s="927"/>
      <c r="Q72" s="927"/>
    </row>
    <row r="73" spans="1:17" ht="11.25" customHeight="1">
      <c r="A73" s="1107">
        <v>2022</v>
      </c>
      <c r="B73" s="925"/>
      <c r="C73" s="925"/>
      <c r="D73" s="925"/>
      <c r="E73" s="666">
        <v>19</v>
      </c>
      <c r="F73" s="927"/>
      <c r="G73" s="927"/>
      <c r="H73" s="927"/>
      <c r="I73" s="927"/>
      <c r="J73" s="927"/>
      <c r="K73" s="927"/>
      <c r="L73" s="927"/>
      <c r="M73" s="927"/>
      <c r="N73" s="927"/>
      <c r="O73" s="927"/>
      <c r="P73" s="927"/>
      <c r="Q73" s="927"/>
    </row>
    <row r="74" spans="1:17" ht="11.25" customHeight="1">
      <c r="A74" s="1107" t="s">
        <v>1538</v>
      </c>
      <c r="B74" s="925"/>
      <c r="C74" s="925"/>
      <c r="D74" s="925"/>
      <c r="E74" s="666">
        <v>141.99999999999997</v>
      </c>
      <c r="F74" s="927"/>
      <c r="G74" s="927"/>
      <c r="H74" s="927"/>
      <c r="I74" s="927"/>
      <c r="J74" s="927"/>
      <c r="K74" s="927"/>
      <c r="L74" s="927"/>
      <c r="M74" s="927"/>
      <c r="N74" s="927"/>
      <c r="O74" s="927"/>
      <c r="P74" s="927"/>
      <c r="Q74" s="927"/>
    </row>
    <row r="75" spans="1:17" ht="11.25" customHeight="1">
      <c r="A75" s="207"/>
      <c r="B75" s="207"/>
      <c r="C75" s="207"/>
      <c r="D75" s="207"/>
      <c r="E75" s="207"/>
    </row>
    <row r="76" spans="1:17" ht="11.25" customHeight="1">
      <c r="A76" s="1312" t="s">
        <v>529</v>
      </c>
      <c r="B76" s="1312"/>
      <c r="C76" s="1312"/>
      <c r="D76" s="1312"/>
      <c r="E76" s="1312"/>
    </row>
    <row r="77" spans="1:17" ht="11.25" customHeight="1">
      <c r="A77" s="951"/>
      <c r="B77" s="951"/>
      <c r="C77" s="951"/>
      <c r="D77" s="951"/>
      <c r="E77" s="951"/>
      <c r="F77" s="953"/>
      <c r="G77" s="953"/>
      <c r="H77" s="953"/>
      <c r="I77" s="953"/>
      <c r="J77" s="953"/>
      <c r="K77" s="953"/>
      <c r="L77" s="953"/>
      <c r="M77" s="953"/>
      <c r="N77" s="953"/>
      <c r="O77" s="953"/>
      <c r="P77" s="953"/>
      <c r="Q77" s="953"/>
    </row>
    <row r="78" spans="1:17" ht="45" customHeight="1">
      <c r="A78" s="1205" t="s">
        <v>952</v>
      </c>
      <c r="B78" s="1206"/>
      <c r="C78" s="1206"/>
      <c r="D78" s="1206"/>
      <c r="E78" s="1206"/>
    </row>
    <row r="79" spans="1:17">
      <c r="A79" s="207"/>
      <c r="B79" s="207"/>
      <c r="C79" s="207"/>
      <c r="D79" s="207"/>
      <c r="E79" s="207"/>
    </row>
    <row r="80" spans="1:17" ht="33.75" customHeight="1">
      <c r="A80" s="1205" t="s">
        <v>1539</v>
      </c>
      <c r="B80" s="1206"/>
      <c r="C80" s="1206"/>
      <c r="D80" s="1206"/>
      <c r="E80" s="1206"/>
    </row>
    <row r="81" spans="1:17" ht="11.25" customHeight="1">
      <c r="A81" s="875"/>
      <c r="B81" s="876"/>
      <c r="C81" s="876"/>
      <c r="D81" s="876"/>
      <c r="E81" s="876"/>
      <c r="F81" s="879"/>
      <c r="G81" s="879"/>
      <c r="H81" s="879"/>
      <c r="I81" s="879"/>
      <c r="J81" s="879"/>
      <c r="K81" s="879"/>
      <c r="L81" s="879"/>
      <c r="M81" s="879"/>
      <c r="N81" s="879"/>
      <c r="O81" s="879"/>
      <c r="P81" s="879"/>
      <c r="Q81" s="879"/>
    </row>
    <row r="82" spans="1:17" ht="11.25" customHeight="1">
      <c r="A82" s="1311" t="s">
        <v>1274</v>
      </c>
      <c r="B82" s="1311"/>
      <c r="C82" s="1311"/>
      <c r="D82" s="1311"/>
      <c r="E82" s="1311"/>
      <c r="F82" s="879"/>
      <c r="G82" s="879"/>
      <c r="H82" s="879"/>
      <c r="I82" s="879"/>
      <c r="J82" s="879"/>
      <c r="K82" s="879"/>
      <c r="L82" s="879"/>
      <c r="M82" s="879"/>
      <c r="N82" s="879"/>
      <c r="O82" s="879"/>
      <c r="P82" s="879"/>
      <c r="Q82" s="879"/>
    </row>
    <row r="83" spans="1:17" ht="11.25" customHeight="1">
      <c r="A83" s="875"/>
      <c r="B83" s="876"/>
      <c r="C83" s="876"/>
      <c r="D83" s="876"/>
      <c r="E83" s="876"/>
      <c r="F83" s="879"/>
      <c r="G83" s="879"/>
      <c r="H83" s="879"/>
      <c r="I83" s="879"/>
      <c r="J83" s="879"/>
      <c r="K83" s="879"/>
      <c r="L83" s="879"/>
      <c r="M83" s="879"/>
      <c r="N83" s="879"/>
      <c r="O83" s="879"/>
      <c r="P83" s="879"/>
      <c r="Q83" s="879"/>
    </row>
    <row r="84" spans="1:17" ht="33.75" customHeight="1">
      <c r="A84" s="1205" t="s">
        <v>1431</v>
      </c>
      <c r="B84" s="1206"/>
      <c r="C84" s="1206"/>
      <c r="D84" s="1206"/>
      <c r="E84" s="1206"/>
      <c r="F84" s="893"/>
      <c r="G84" s="893"/>
      <c r="H84" s="893"/>
      <c r="I84" s="893"/>
      <c r="J84" s="893"/>
      <c r="K84" s="893"/>
      <c r="L84" s="893"/>
      <c r="M84" s="893"/>
      <c r="N84" s="893"/>
      <c r="O84" s="893"/>
      <c r="P84" s="893"/>
      <c r="Q84" s="893"/>
    </row>
    <row r="85" spans="1:17" ht="11.25" customHeight="1">
      <c r="A85" s="891"/>
      <c r="B85" s="892"/>
      <c r="C85" s="892"/>
      <c r="D85" s="892"/>
      <c r="E85" s="892"/>
      <c r="F85" s="893"/>
      <c r="G85" s="893"/>
      <c r="H85" s="893"/>
      <c r="I85" s="893"/>
      <c r="J85" s="893"/>
      <c r="K85" s="893"/>
      <c r="L85" s="893"/>
      <c r="M85" s="893"/>
      <c r="N85" s="893"/>
      <c r="O85" s="893"/>
      <c r="P85" s="893"/>
      <c r="Q85" s="893"/>
    </row>
    <row r="86" spans="1:17" ht="12" customHeight="1">
      <c r="A86" s="578" t="s">
        <v>714</v>
      </c>
      <c r="B86" s="602"/>
      <c r="C86" s="580"/>
      <c r="D86" s="679">
        <v>2018</v>
      </c>
      <c r="E86" s="580">
        <v>2017</v>
      </c>
      <c r="F86" s="879"/>
      <c r="G86" s="879"/>
      <c r="H86" s="879"/>
      <c r="I86" s="879"/>
      <c r="J86" s="879"/>
      <c r="K86" s="879"/>
      <c r="L86" s="879"/>
      <c r="M86" s="879"/>
      <c r="N86" s="879"/>
      <c r="O86" s="879"/>
      <c r="P86" s="879"/>
      <c r="Q86" s="879"/>
    </row>
    <row r="87" spans="1:17" ht="11.25" customHeight="1">
      <c r="A87" s="872" t="s">
        <v>1275</v>
      </c>
      <c r="B87" s="552"/>
      <c r="C87" s="552"/>
      <c r="D87" s="666">
        <v>292</v>
      </c>
      <c r="E87" s="556">
        <v>330</v>
      </c>
      <c r="F87" s="879"/>
      <c r="G87" s="879"/>
      <c r="H87" s="879"/>
      <c r="I87" s="879"/>
      <c r="J87" s="879"/>
      <c r="K87" s="879"/>
      <c r="L87" s="879"/>
      <c r="M87" s="879"/>
      <c r="N87" s="879"/>
      <c r="O87" s="879"/>
      <c r="P87" s="879"/>
      <c r="Q87" s="879"/>
    </row>
    <row r="88" spans="1:17" ht="11.25" customHeight="1">
      <c r="A88" s="880" t="s">
        <v>1276</v>
      </c>
      <c r="B88" s="552"/>
      <c r="C88" s="552"/>
      <c r="D88" s="666">
        <v>531</v>
      </c>
      <c r="E88" s="556">
        <v>289</v>
      </c>
      <c r="F88" s="879"/>
      <c r="G88" s="879"/>
      <c r="H88" s="879"/>
      <c r="I88" s="879"/>
      <c r="J88" s="879"/>
      <c r="K88" s="879"/>
      <c r="L88" s="879"/>
      <c r="M88" s="879"/>
      <c r="N88" s="879"/>
      <c r="O88" s="879"/>
      <c r="P88" s="879"/>
      <c r="Q88" s="879"/>
    </row>
    <row r="89" spans="1:17" ht="11.25" customHeight="1">
      <c r="A89" s="880" t="s">
        <v>51</v>
      </c>
      <c r="B89" s="552"/>
      <c r="C89" s="552"/>
      <c r="D89" s="666">
        <v>426</v>
      </c>
      <c r="E89" s="556">
        <v>105</v>
      </c>
      <c r="F89" s="881"/>
      <c r="G89" s="881"/>
      <c r="H89" s="881"/>
      <c r="I89" s="881"/>
      <c r="J89" s="881"/>
      <c r="K89" s="881"/>
      <c r="L89" s="881"/>
      <c r="M89" s="881"/>
      <c r="N89" s="881"/>
      <c r="O89" s="881"/>
      <c r="P89" s="881"/>
      <c r="Q89" s="881"/>
    </row>
    <row r="90" spans="1:17" ht="11.25" customHeight="1">
      <c r="A90" s="880"/>
      <c r="B90" s="552"/>
      <c r="C90" s="552"/>
      <c r="D90" s="930"/>
      <c r="E90" s="885"/>
      <c r="F90" s="881"/>
      <c r="G90" s="881"/>
      <c r="H90" s="881"/>
      <c r="I90" s="881"/>
      <c r="J90" s="881"/>
      <c r="K90" s="881"/>
      <c r="L90" s="881"/>
      <c r="M90" s="881"/>
      <c r="N90" s="881"/>
      <c r="O90" s="881"/>
      <c r="P90" s="881"/>
      <c r="Q90" s="881"/>
    </row>
    <row r="91" spans="1:17" ht="11.25" customHeight="1">
      <c r="A91" s="880" t="s">
        <v>1277</v>
      </c>
      <c r="B91" s="552"/>
      <c r="C91" s="552"/>
      <c r="D91" s="666">
        <v>87</v>
      </c>
      <c r="E91" s="556">
        <v>70</v>
      </c>
      <c r="F91" s="881"/>
      <c r="G91" s="881"/>
      <c r="H91" s="881"/>
      <c r="I91" s="881"/>
      <c r="J91" s="881"/>
      <c r="K91" s="881"/>
      <c r="L91" s="881"/>
      <c r="M91" s="881"/>
      <c r="N91" s="881"/>
      <c r="O91" s="881"/>
      <c r="P91" s="881"/>
      <c r="Q91" s="881"/>
    </row>
    <row r="92" spans="1:17" ht="11.25" customHeight="1">
      <c r="A92" s="243"/>
      <c r="B92" s="243"/>
      <c r="C92" s="243"/>
      <c r="D92" s="243"/>
      <c r="E92" s="243"/>
      <c r="F92" s="881"/>
      <c r="G92" s="881"/>
      <c r="H92" s="881"/>
      <c r="I92" s="881"/>
      <c r="J92" s="881"/>
      <c r="K92" s="881"/>
      <c r="L92" s="881"/>
      <c r="M92" s="881"/>
      <c r="N92" s="881"/>
      <c r="O92" s="881"/>
      <c r="P92" s="881"/>
      <c r="Q92" s="881"/>
    </row>
    <row r="93" spans="1:17" ht="22.5" customHeight="1">
      <c r="A93" s="1205" t="s">
        <v>1540</v>
      </c>
      <c r="B93" s="1206"/>
      <c r="C93" s="1206"/>
      <c r="D93" s="1206"/>
      <c r="E93" s="1206"/>
    </row>
    <row r="94" spans="1:17">
      <c r="A94" s="207"/>
      <c r="B94" s="207"/>
      <c r="C94" s="207"/>
      <c r="D94" s="207"/>
      <c r="E94" s="207"/>
    </row>
    <row r="95" spans="1:17" ht="11.25" customHeight="1">
      <c r="A95" s="1217" t="s">
        <v>1435</v>
      </c>
      <c r="B95" s="1167"/>
      <c r="C95" s="1167"/>
      <c r="D95" s="1167"/>
      <c r="E95" s="1167"/>
    </row>
    <row r="96" spans="1:17">
      <c r="A96" s="207"/>
      <c r="B96" s="207"/>
      <c r="C96" s="207"/>
      <c r="D96" s="207"/>
      <c r="E96" s="207"/>
    </row>
    <row r="97" spans="1:17">
      <c r="A97" s="1312" t="s">
        <v>109</v>
      </c>
      <c r="B97" s="1312"/>
      <c r="C97" s="1312"/>
      <c r="D97" s="1312"/>
      <c r="E97" s="1312"/>
    </row>
    <row r="98" spans="1:17">
      <c r="A98" s="951"/>
      <c r="B98" s="951"/>
      <c r="C98" s="951"/>
      <c r="D98" s="951"/>
      <c r="E98" s="951"/>
      <c r="F98" s="953"/>
      <c r="G98" s="953"/>
      <c r="H98" s="953"/>
      <c r="I98" s="953"/>
      <c r="J98" s="953"/>
      <c r="K98" s="953"/>
      <c r="L98" s="953"/>
      <c r="M98" s="953"/>
      <c r="N98" s="953"/>
      <c r="O98" s="953"/>
      <c r="P98" s="953"/>
      <c r="Q98" s="953"/>
    </row>
    <row r="99" spans="1:17" ht="22.5" customHeight="1">
      <c r="A99" s="1217" t="s">
        <v>1316</v>
      </c>
      <c r="B99" s="1167"/>
      <c r="C99" s="1167"/>
      <c r="D99" s="1167"/>
      <c r="E99" s="1167"/>
    </row>
    <row r="100" spans="1:17">
      <c r="A100" s="207"/>
      <c r="B100" s="207"/>
      <c r="C100" s="207"/>
      <c r="D100" s="207"/>
      <c r="E100" s="207"/>
    </row>
    <row r="101" spans="1:17">
      <c r="A101" s="1217" t="s">
        <v>110</v>
      </c>
      <c r="B101" s="1167"/>
      <c r="C101" s="1167"/>
      <c r="D101" s="1167"/>
      <c r="E101" s="1167"/>
    </row>
    <row r="102" spans="1:17">
      <c r="A102" s="1217" t="s">
        <v>1506</v>
      </c>
      <c r="B102" s="1167"/>
      <c r="C102" s="1167"/>
      <c r="D102" s="1167"/>
      <c r="E102" s="1167"/>
    </row>
    <row r="103" spans="1:17">
      <c r="A103" s="1217" t="s">
        <v>1507</v>
      </c>
      <c r="B103" s="1167"/>
      <c r="C103" s="1167"/>
      <c r="D103" s="1167"/>
      <c r="E103" s="1167"/>
    </row>
    <row r="104" spans="1:17">
      <c r="A104" s="207"/>
      <c r="B104" s="207"/>
      <c r="C104" s="207"/>
      <c r="D104" s="207"/>
      <c r="E104" s="207"/>
    </row>
    <row r="105" spans="1:17" ht="22.5" customHeight="1">
      <c r="A105" s="1313" t="s">
        <v>1541</v>
      </c>
      <c r="B105" s="1313"/>
      <c r="C105" s="1313"/>
      <c r="D105" s="1313"/>
      <c r="E105" s="1313"/>
    </row>
    <row r="106" spans="1:17">
      <c r="A106" s="207"/>
      <c r="B106" s="207"/>
      <c r="C106" s="207"/>
      <c r="D106" s="207"/>
      <c r="E106" s="207"/>
    </row>
    <row r="107" spans="1:17" ht="33" customHeight="1">
      <c r="A107" s="1205" t="s">
        <v>1542</v>
      </c>
      <c r="B107" s="1206"/>
      <c r="C107" s="1206"/>
      <c r="D107" s="1206"/>
      <c r="E107" s="1206"/>
    </row>
    <row r="108" spans="1:17" ht="11.25" customHeight="1">
      <c r="A108" s="891"/>
      <c r="B108" s="892"/>
      <c r="C108" s="892"/>
      <c r="D108" s="892"/>
      <c r="E108" s="892"/>
      <c r="F108" s="893"/>
      <c r="G108" s="893"/>
      <c r="H108" s="893"/>
      <c r="I108" s="893"/>
      <c r="J108" s="893"/>
      <c r="K108" s="893"/>
      <c r="L108" s="893"/>
      <c r="M108" s="893"/>
      <c r="N108" s="893"/>
      <c r="O108" s="893"/>
      <c r="P108" s="893"/>
      <c r="Q108" s="893"/>
    </row>
    <row r="109" spans="1:17" ht="22.5" customHeight="1">
      <c r="A109" s="1205" t="s">
        <v>1634</v>
      </c>
      <c r="B109" s="1205"/>
      <c r="C109" s="1205"/>
      <c r="D109" s="1205"/>
      <c r="E109" s="1205"/>
      <c r="F109" s="893"/>
      <c r="G109" s="893"/>
      <c r="H109" s="893"/>
      <c r="I109" s="893"/>
      <c r="J109" s="893"/>
      <c r="K109" s="893"/>
      <c r="L109" s="893"/>
      <c r="M109" s="893"/>
      <c r="N109" s="893"/>
      <c r="O109" s="893"/>
      <c r="P109" s="893"/>
      <c r="Q109" s="893"/>
    </row>
    <row r="110" spans="1:17">
      <c r="A110" s="207"/>
      <c r="B110" s="207"/>
      <c r="C110" s="207"/>
      <c r="D110" s="207"/>
      <c r="E110" s="207"/>
    </row>
    <row r="111" spans="1:17">
      <c r="A111" s="1311" t="s">
        <v>111</v>
      </c>
      <c r="B111" s="1311"/>
      <c r="C111" s="1311"/>
      <c r="D111" s="1311"/>
      <c r="E111" s="1311"/>
    </row>
    <row r="112" spans="1:17">
      <c r="A112" s="1038"/>
      <c r="B112" s="1038"/>
      <c r="C112" s="1038"/>
      <c r="D112" s="1038"/>
      <c r="E112" s="1038"/>
    </row>
    <row r="113" spans="1:17">
      <c r="A113" s="1037" t="s">
        <v>714</v>
      </c>
      <c r="B113" s="1038"/>
      <c r="C113" s="1038"/>
      <c r="D113" s="1038"/>
      <c r="E113" s="1038"/>
    </row>
    <row r="114" spans="1:17" ht="34.5" customHeight="1">
      <c r="A114" s="1036" t="s">
        <v>112</v>
      </c>
      <c r="B114" s="577"/>
      <c r="C114" s="577"/>
      <c r="D114" s="676" t="s">
        <v>113</v>
      </c>
      <c r="E114" s="676" t="s">
        <v>963</v>
      </c>
    </row>
    <row r="115" spans="1:17" ht="11.25" customHeight="1">
      <c r="A115" s="604">
        <v>2018</v>
      </c>
      <c r="B115" s="498"/>
      <c r="C115" s="498"/>
      <c r="D115" s="666"/>
      <c r="E115" s="666">
        <v>640</v>
      </c>
    </row>
    <row r="116" spans="1:17">
      <c r="A116" s="604">
        <v>2019</v>
      </c>
      <c r="B116" s="499"/>
      <c r="C116" s="499"/>
      <c r="D116" s="677">
        <v>110</v>
      </c>
      <c r="E116" s="677">
        <v>530</v>
      </c>
    </row>
    <row r="117" spans="1:17">
      <c r="A117" s="604">
        <v>2020</v>
      </c>
      <c r="B117" s="499"/>
      <c r="C117" s="499"/>
      <c r="D117" s="677">
        <v>110</v>
      </c>
      <c r="E117" s="677">
        <v>420</v>
      </c>
    </row>
    <row r="118" spans="1:17">
      <c r="A118" s="604">
        <v>2021</v>
      </c>
      <c r="B118" s="499"/>
      <c r="C118" s="499"/>
      <c r="D118" s="677">
        <v>130</v>
      </c>
      <c r="E118" s="677">
        <v>290</v>
      </c>
    </row>
    <row r="119" spans="1:17">
      <c r="A119" s="604">
        <v>2022</v>
      </c>
      <c r="B119" s="499"/>
      <c r="C119" s="499"/>
      <c r="D119" s="677">
        <v>130</v>
      </c>
      <c r="E119" s="677">
        <v>160</v>
      </c>
    </row>
    <row r="120" spans="1:17">
      <c r="A120" s="604">
        <v>2023</v>
      </c>
      <c r="B120" s="499"/>
      <c r="C120" s="499"/>
      <c r="D120" s="677">
        <v>160</v>
      </c>
      <c r="E120" s="677"/>
    </row>
    <row r="121" spans="1:17">
      <c r="A121" s="207"/>
      <c r="B121" s="207"/>
      <c r="C121" s="207"/>
      <c r="D121" s="207"/>
      <c r="E121" s="207"/>
    </row>
    <row r="122" spans="1:17">
      <c r="A122" s="1312" t="s">
        <v>114</v>
      </c>
      <c r="B122" s="1312"/>
      <c r="C122" s="1312"/>
      <c r="D122" s="1312"/>
      <c r="E122" s="1312"/>
    </row>
    <row r="123" spans="1:17">
      <c r="A123" s="951"/>
      <c r="B123" s="952"/>
      <c r="C123" s="952"/>
      <c r="D123" s="952"/>
      <c r="E123" s="952"/>
      <c r="F123" s="953"/>
      <c r="G123" s="953"/>
      <c r="H123" s="953"/>
      <c r="I123" s="953"/>
      <c r="J123" s="953"/>
      <c r="K123" s="953"/>
      <c r="L123" s="953"/>
      <c r="M123" s="953"/>
      <c r="N123" s="953"/>
      <c r="O123" s="953"/>
      <c r="P123" s="953"/>
      <c r="Q123" s="953"/>
    </row>
    <row r="124" spans="1:17" ht="33.75" customHeight="1">
      <c r="A124" s="1205" t="s">
        <v>1635</v>
      </c>
      <c r="B124" s="1206"/>
      <c r="C124" s="1206"/>
      <c r="D124" s="1206"/>
      <c r="E124" s="1206"/>
    </row>
    <row r="125" spans="1:17">
      <c r="A125" s="207"/>
      <c r="B125" s="207"/>
      <c r="C125" s="207"/>
      <c r="D125" s="207"/>
      <c r="E125" s="207"/>
    </row>
    <row r="126" spans="1:17" ht="22.5" customHeight="1">
      <c r="A126" s="1205" t="s">
        <v>896</v>
      </c>
      <c r="B126" s="1206"/>
      <c r="C126" s="1206"/>
      <c r="D126" s="1206"/>
      <c r="E126" s="1206"/>
    </row>
    <row r="127" spans="1:17">
      <c r="A127" s="207"/>
      <c r="B127" s="207"/>
      <c r="C127" s="207"/>
      <c r="D127" s="207"/>
      <c r="E127" s="207"/>
    </row>
    <row r="128" spans="1:17" ht="45" customHeight="1">
      <c r="A128" s="1205" t="s">
        <v>1233</v>
      </c>
      <c r="B128" s="1206"/>
      <c r="C128" s="1206"/>
      <c r="D128" s="1206"/>
      <c r="E128" s="1206"/>
    </row>
    <row r="129" spans="1:17" ht="11.25" customHeight="1">
      <c r="A129" s="891"/>
      <c r="B129" s="892"/>
      <c r="C129" s="892"/>
      <c r="D129" s="892"/>
      <c r="E129" s="892"/>
      <c r="F129" s="893"/>
      <c r="G129" s="893"/>
      <c r="H129" s="893"/>
      <c r="I129" s="893"/>
      <c r="J129" s="893"/>
      <c r="K129" s="893"/>
      <c r="L129" s="893"/>
      <c r="M129" s="893"/>
      <c r="N129" s="893"/>
      <c r="O129" s="893"/>
      <c r="P129" s="893"/>
      <c r="Q129" s="893"/>
    </row>
    <row r="130" spans="1:17" ht="22.5" customHeight="1">
      <c r="A130" s="1205" t="s">
        <v>1436</v>
      </c>
      <c r="B130" s="1205"/>
      <c r="C130" s="1205"/>
      <c r="D130" s="1205"/>
      <c r="E130" s="1205"/>
      <c r="F130" s="893"/>
      <c r="G130" s="893"/>
      <c r="H130" s="893"/>
      <c r="I130" s="893"/>
      <c r="J130" s="893"/>
      <c r="K130" s="893"/>
      <c r="L130" s="893"/>
      <c r="M130" s="893"/>
      <c r="N130" s="893"/>
      <c r="O130" s="893"/>
      <c r="P130" s="893"/>
      <c r="Q130" s="893"/>
    </row>
    <row r="131" spans="1:17">
      <c r="A131" s="207"/>
      <c r="B131" s="867"/>
      <c r="C131" s="867"/>
      <c r="D131" s="867"/>
      <c r="E131" s="867"/>
    </row>
    <row r="132" spans="1:17">
      <c r="A132" s="1311" t="s">
        <v>804</v>
      </c>
      <c r="B132" s="1311"/>
      <c r="C132" s="1311"/>
      <c r="D132" s="1311"/>
      <c r="E132" s="1311"/>
    </row>
    <row r="133" spans="1:17">
      <c r="A133" s="999"/>
      <c r="B133" s="1007"/>
      <c r="C133" s="1007"/>
      <c r="D133" s="1007"/>
      <c r="E133" s="1007"/>
      <c r="F133" s="1008"/>
      <c r="G133" s="1008"/>
      <c r="H133" s="1008"/>
      <c r="I133" s="1008"/>
      <c r="J133" s="1008"/>
      <c r="K133" s="1008"/>
      <c r="L133" s="1008"/>
      <c r="M133" s="1008"/>
      <c r="N133" s="1008"/>
      <c r="O133" s="1008"/>
      <c r="P133" s="1008"/>
      <c r="Q133" s="1008"/>
    </row>
    <row r="134" spans="1:17" ht="72" customHeight="1">
      <c r="A134" s="1217" t="s">
        <v>1636</v>
      </c>
      <c r="B134" s="1217"/>
      <c r="C134" s="1217"/>
      <c r="D134" s="1217"/>
      <c r="E134" s="1217"/>
      <c r="F134" s="1008"/>
      <c r="G134" s="1008"/>
      <c r="H134" s="1008"/>
      <c r="I134" s="1008"/>
      <c r="J134" s="1008"/>
      <c r="K134" s="1008"/>
      <c r="L134" s="1008"/>
      <c r="M134" s="1008"/>
      <c r="N134" s="1008"/>
      <c r="O134" s="1008"/>
      <c r="P134" s="1008"/>
      <c r="Q134" s="1008"/>
    </row>
    <row r="135" spans="1:17">
      <c r="A135" s="951"/>
      <c r="B135" s="952"/>
      <c r="C135" s="952"/>
      <c r="D135" s="952"/>
      <c r="E135" s="952"/>
      <c r="F135" s="953"/>
      <c r="G135" s="953"/>
      <c r="H135" s="953"/>
      <c r="I135" s="953"/>
      <c r="J135" s="953"/>
      <c r="K135" s="953"/>
      <c r="L135" s="953"/>
      <c r="M135" s="953"/>
      <c r="N135" s="953"/>
      <c r="O135" s="953"/>
      <c r="P135" s="953"/>
      <c r="Q135" s="953"/>
    </row>
    <row r="136" spans="1:17">
      <c r="A136" s="711"/>
      <c r="B136" s="699"/>
      <c r="C136" s="650">
        <v>2018</v>
      </c>
      <c r="D136" s="461"/>
      <c r="E136" s="419">
        <v>2017</v>
      </c>
    </row>
    <row r="137" spans="1:17" ht="21.75" customHeight="1">
      <c r="A137" s="540" t="s">
        <v>714</v>
      </c>
      <c r="B137" s="676" t="s">
        <v>950</v>
      </c>
      <c r="C137" s="676" t="s">
        <v>951</v>
      </c>
      <c r="D137" s="571" t="s">
        <v>950</v>
      </c>
      <c r="E137" s="571" t="s">
        <v>951</v>
      </c>
    </row>
    <row r="138" spans="1:17" ht="12" customHeight="1">
      <c r="A138" s="945" t="s">
        <v>805</v>
      </c>
      <c r="B138" s="633">
        <v>862</v>
      </c>
      <c r="C138" s="633">
        <v>1</v>
      </c>
      <c r="D138" s="501">
        <v>951</v>
      </c>
      <c r="E138" s="501">
        <v>1</v>
      </c>
      <c r="F138" s="946"/>
      <c r="G138" s="946"/>
      <c r="H138" s="946"/>
      <c r="I138" s="946"/>
      <c r="J138" s="946"/>
      <c r="K138" s="946"/>
      <c r="L138" s="946"/>
      <c r="M138" s="946"/>
      <c r="N138" s="946"/>
      <c r="O138" s="946"/>
      <c r="P138" s="946"/>
      <c r="Q138" s="946"/>
    </row>
    <row r="139" spans="1:17">
      <c r="A139" s="559" t="s">
        <v>1639</v>
      </c>
      <c r="B139" s="633">
        <v>129</v>
      </c>
      <c r="C139" s="633"/>
      <c r="D139" s="501">
        <v>122</v>
      </c>
      <c r="E139" s="501"/>
    </row>
    <row r="140" spans="1:17">
      <c r="A140" s="559" t="s">
        <v>1640</v>
      </c>
      <c r="B140" s="633">
        <v>163</v>
      </c>
      <c r="C140" s="633">
        <v>1</v>
      </c>
      <c r="D140" s="501">
        <v>189</v>
      </c>
      <c r="E140" s="501">
        <v>6</v>
      </c>
    </row>
    <row r="141" spans="1:17">
      <c r="A141" s="559" t="s">
        <v>1641</v>
      </c>
      <c r="B141" s="633">
        <v>79</v>
      </c>
      <c r="C141" s="633">
        <v>1</v>
      </c>
      <c r="D141" s="501">
        <v>33</v>
      </c>
      <c r="E141" s="501">
        <v>2</v>
      </c>
    </row>
    <row r="142" spans="1:17">
      <c r="A142" s="564" t="s">
        <v>456</v>
      </c>
      <c r="B142" s="628">
        <v>100</v>
      </c>
      <c r="C142" s="628">
        <v>59</v>
      </c>
      <c r="D142" s="479">
        <v>184</v>
      </c>
      <c r="E142" s="479">
        <v>53</v>
      </c>
    </row>
    <row r="143" spans="1:17">
      <c r="A143" s="539" t="s">
        <v>654</v>
      </c>
      <c r="B143" s="629">
        <v>1333</v>
      </c>
      <c r="C143" s="629">
        <v>62</v>
      </c>
      <c r="D143" s="528">
        <v>1478</v>
      </c>
      <c r="E143" s="528">
        <v>62</v>
      </c>
    </row>
    <row r="144" spans="1:17">
      <c r="A144" s="355"/>
      <c r="B144" s="261"/>
      <c r="C144" s="261"/>
      <c r="D144" s="221"/>
      <c r="E144" s="221"/>
    </row>
    <row r="145" spans="1:17" ht="11.25" customHeight="1">
      <c r="A145" s="1321" t="s">
        <v>1543</v>
      </c>
      <c r="B145" s="1322"/>
      <c r="C145" s="1322"/>
      <c r="D145" s="1322"/>
      <c r="E145" s="1322"/>
    </row>
    <row r="146" spans="1:17">
      <c r="A146" s="207"/>
      <c r="B146" s="207"/>
      <c r="C146" s="207"/>
      <c r="D146" s="207"/>
      <c r="E146" s="207"/>
    </row>
    <row r="147" spans="1:17">
      <c r="A147" s="1311" t="s">
        <v>687</v>
      </c>
      <c r="B147" s="1311"/>
      <c r="C147" s="1311"/>
      <c r="D147" s="1311"/>
      <c r="E147" s="1311"/>
      <c r="F147" s="897"/>
      <c r="G147" s="897"/>
      <c r="H147" s="897"/>
      <c r="I147" s="897"/>
      <c r="J147" s="897"/>
      <c r="K147" s="897"/>
      <c r="L147" s="897"/>
      <c r="M147" s="897"/>
      <c r="N147" s="897"/>
      <c r="O147" s="897"/>
      <c r="P147" s="897"/>
      <c r="Q147" s="897"/>
    </row>
    <row r="148" spans="1:17">
      <c r="A148" s="894"/>
      <c r="B148" s="896"/>
      <c r="C148" s="896"/>
      <c r="D148" s="896"/>
      <c r="E148" s="896"/>
      <c r="F148" s="897"/>
      <c r="G148" s="897"/>
      <c r="H148" s="897"/>
      <c r="I148" s="897"/>
      <c r="J148" s="897"/>
      <c r="K148" s="897"/>
      <c r="L148" s="897"/>
      <c r="M148" s="897"/>
      <c r="N148" s="897"/>
      <c r="O148" s="897"/>
      <c r="P148" s="897"/>
      <c r="Q148" s="897"/>
    </row>
    <row r="149" spans="1:17">
      <c r="A149" s="920" t="s">
        <v>714</v>
      </c>
      <c r="B149" s="587"/>
      <c r="C149" s="587"/>
      <c r="D149" s="913">
        <v>2018</v>
      </c>
      <c r="E149" s="895">
        <v>2017</v>
      </c>
      <c r="F149" s="897"/>
      <c r="G149" s="897"/>
      <c r="H149" s="897"/>
      <c r="I149" s="897"/>
      <c r="J149" s="897"/>
      <c r="K149" s="897"/>
      <c r="L149" s="897"/>
      <c r="M149" s="897"/>
      <c r="N149" s="897"/>
      <c r="O149" s="897"/>
      <c r="P149" s="897"/>
      <c r="Q149" s="897"/>
    </row>
    <row r="150" spans="1:17">
      <c r="A150" s="562" t="s">
        <v>1288</v>
      </c>
      <c r="B150" s="554"/>
      <c r="C150" s="554"/>
      <c r="D150" s="914">
        <v>62</v>
      </c>
      <c r="E150" s="501">
        <v>58</v>
      </c>
      <c r="F150" s="897"/>
      <c r="G150" s="897"/>
      <c r="H150" s="897"/>
      <c r="I150" s="897"/>
      <c r="J150" s="897"/>
      <c r="K150" s="897"/>
      <c r="L150" s="897"/>
      <c r="M150" s="897"/>
      <c r="N150" s="897"/>
      <c r="O150" s="897"/>
      <c r="P150" s="897"/>
      <c r="Q150" s="897"/>
    </row>
    <row r="151" spans="1:17">
      <c r="A151" s="562" t="s">
        <v>1343</v>
      </c>
      <c r="B151" s="554"/>
      <c r="C151" s="554"/>
      <c r="D151" s="914">
        <v>-3</v>
      </c>
      <c r="E151" s="501">
        <v>-4</v>
      </c>
      <c r="F151" s="985"/>
      <c r="G151" s="985"/>
      <c r="H151" s="985"/>
      <c r="I151" s="985"/>
      <c r="J151" s="985"/>
      <c r="K151" s="985"/>
      <c r="L151" s="985"/>
      <c r="M151" s="985"/>
      <c r="N151" s="985"/>
      <c r="O151" s="985"/>
      <c r="P151" s="985"/>
      <c r="Q151" s="985"/>
    </row>
    <row r="152" spans="1:17">
      <c r="A152" s="570" t="s">
        <v>1289</v>
      </c>
      <c r="B152" s="586"/>
      <c r="C152" s="586"/>
      <c r="D152" s="915">
        <v>3</v>
      </c>
      <c r="E152" s="479">
        <v>9</v>
      </c>
      <c r="F152" s="897"/>
      <c r="G152" s="897"/>
      <c r="H152" s="897"/>
      <c r="I152" s="897"/>
      <c r="J152" s="897"/>
      <c r="K152" s="897"/>
      <c r="L152" s="897"/>
      <c r="M152" s="897"/>
      <c r="N152" s="897"/>
      <c r="O152" s="897"/>
      <c r="P152" s="897"/>
      <c r="Q152" s="897"/>
    </row>
    <row r="153" spans="1:17">
      <c r="A153" s="903" t="s">
        <v>1290</v>
      </c>
      <c r="B153" s="531"/>
      <c r="C153" s="531"/>
      <c r="D153" s="916">
        <v>62</v>
      </c>
      <c r="E153" s="528">
        <v>62</v>
      </c>
      <c r="F153" s="897"/>
      <c r="G153" s="897"/>
      <c r="H153" s="897"/>
      <c r="I153" s="897"/>
      <c r="J153" s="897"/>
      <c r="K153" s="897"/>
      <c r="L153" s="897"/>
      <c r="M153" s="897"/>
      <c r="N153" s="897"/>
      <c r="O153" s="897"/>
      <c r="P153" s="897"/>
      <c r="Q153" s="897"/>
    </row>
    <row r="154" spans="1:17">
      <c r="A154" s="896"/>
      <c r="B154" s="896"/>
      <c r="C154" s="896"/>
      <c r="D154" s="896"/>
      <c r="E154" s="896"/>
      <c r="F154" s="897"/>
      <c r="G154" s="897"/>
      <c r="H154" s="897"/>
      <c r="I154" s="897"/>
      <c r="J154" s="897"/>
      <c r="K154" s="897"/>
      <c r="L154" s="897"/>
      <c r="M154" s="897"/>
      <c r="N154" s="897"/>
      <c r="O154" s="897"/>
      <c r="P154" s="897"/>
      <c r="Q154" s="897"/>
    </row>
    <row r="155" spans="1:17" ht="22.5" customHeight="1">
      <c r="A155" s="1205" t="s">
        <v>953</v>
      </c>
      <c r="B155" s="1206"/>
      <c r="C155" s="1206"/>
      <c r="D155" s="1206"/>
      <c r="E155" s="1206"/>
    </row>
    <row r="156" spans="1:17" ht="11.25" customHeight="1">
      <c r="A156" s="282"/>
      <c r="B156" s="314"/>
      <c r="C156" s="314"/>
      <c r="D156" s="314"/>
      <c r="E156" s="314"/>
    </row>
    <row r="157" spans="1:17">
      <c r="A157" s="1312" t="s">
        <v>457</v>
      </c>
      <c r="B157" s="1312"/>
      <c r="C157" s="1312"/>
      <c r="D157" s="1312"/>
      <c r="E157" s="1312"/>
    </row>
    <row r="158" spans="1:17">
      <c r="A158" s="951"/>
      <c r="B158" s="952"/>
      <c r="C158" s="952"/>
      <c r="D158" s="952"/>
      <c r="E158" s="952"/>
      <c r="F158" s="953"/>
      <c r="G158" s="953"/>
      <c r="H158" s="953"/>
      <c r="I158" s="953"/>
      <c r="J158" s="953"/>
      <c r="K158" s="953"/>
      <c r="L158" s="953"/>
      <c r="M158" s="953"/>
      <c r="N158" s="953"/>
      <c r="O158" s="953"/>
      <c r="P158" s="953"/>
      <c r="Q158" s="953"/>
    </row>
    <row r="159" spans="1:17" ht="22.5" customHeight="1">
      <c r="A159" s="1320" t="s">
        <v>1602</v>
      </c>
      <c r="B159" s="1302"/>
      <c r="C159" s="1302"/>
      <c r="D159" s="1302"/>
      <c r="E159" s="1302"/>
    </row>
    <row r="160" spans="1:17">
      <c r="A160" s="207"/>
      <c r="B160" s="207"/>
      <c r="C160" s="207"/>
      <c r="D160" s="207"/>
      <c r="E160" s="207"/>
    </row>
    <row r="161" spans="1:17">
      <c r="A161" s="1312" t="s">
        <v>633</v>
      </c>
      <c r="B161" s="1312"/>
      <c r="C161" s="1312"/>
      <c r="D161" s="1312"/>
      <c r="E161" s="1312"/>
    </row>
    <row r="162" spans="1:17">
      <c r="A162" s="951"/>
      <c r="B162" s="952"/>
      <c r="C162" s="952"/>
      <c r="D162" s="952"/>
      <c r="E162" s="952"/>
      <c r="F162" s="953"/>
      <c r="G162" s="953"/>
      <c r="H162" s="953"/>
      <c r="I162" s="953"/>
      <c r="J162" s="953"/>
      <c r="K162" s="953"/>
      <c r="L162" s="953"/>
      <c r="M162" s="953"/>
      <c r="N162" s="953"/>
      <c r="O162" s="953"/>
      <c r="P162" s="953"/>
      <c r="Q162" s="953"/>
    </row>
    <row r="163" spans="1:17" ht="45" customHeight="1">
      <c r="A163" s="1205" t="s">
        <v>1263</v>
      </c>
      <c r="B163" s="1206"/>
      <c r="C163" s="1206"/>
      <c r="D163" s="1206"/>
      <c r="E163" s="1206"/>
    </row>
    <row r="164" spans="1:17">
      <c r="A164" s="711"/>
      <c r="B164" s="867"/>
      <c r="C164" s="867"/>
      <c r="D164" s="867"/>
      <c r="E164" s="867"/>
    </row>
    <row r="165" spans="1:17" ht="12">
      <c r="A165" s="1202" t="s">
        <v>714</v>
      </c>
      <c r="B165" s="1319"/>
      <c r="C165" s="605"/>
      <c r="D165" s="676" t="s">
        <v>1345</v>
      </c>
      <c r="E165" s="571" t="s">
        <v>1218</v>
      </c>
    </row>
    <row r="166" spans="1:17" ht="11.25" customHeight="1">
      <c r="A166" s="1144" t="s">
        <v>142</v>
      </c>
      <c r="B166" s="1144"/>
      <c r="C166" s="498"/>
      <c r="D166" s="633">
        <v>748</v>
      </c>
      <c r="E166" s="501">
        <v>517</v>
      </c>
    </row>
    <row r="167" spans="1:17" ht="11.25" customHeight="1">
      <c r="A167" s="1144" t="s">
        <v>467</v>
      </c>
      <c r="B167" s="1144"/>
      <c r="C167" s="498"/>
      <c r="D167" s="633">
        <v>74</v>
      </c>
      <c r="E167" s="501">
        <v>102</v>
      </c>
    </row>
    <row r="168" spans="1:17" ht="11.25" customHeight="1">
      <c r="A168" s="1154" t="s">
        <v>541</v>
      </c>
      <c r="B168" s="1154"/>
      <c r="C168" s="478"/>
      <c r="D168" s="628">
        <v>-487</v>
      </c>
      <c r="E168" s="479">
        <v>-379</v>
      </c>
    </row>
    <row r="169" spans="1:17">
      <c r="A169" s="558"/>
      <c r="B169" s="606"/>
      <c r="C169" s="521"/>
      <c r="D169" s="633">
        <v>336</v>
      </c>
      <c r="E169" s="501">
        <v>239</v>
      </c>
    </row>
    <row r="170" spans="1:17" ht="12" customHeight="1">
      <c r="A170" s="1154" t="s">
        <v>86</v>
      </c>
      <c r="B170" s="1154"/>
      <c r="C170" s="478"/>
      <c r="D170" s="628">
        <v>-3.14</v>
      </c>
      <c r="E170" s="479">
        <v>-5.47</v>
      </c>
    </row>
    <row r="171" spans="1:17" ht="12" customHeight="1">
      <c r="A171" s="1159" t="s">
        <v>1045</v>
      </c>
      <c r="B171" s="1144"/>
      <c r="C171" s="498"/>
      <c r="D171" s="633">
        <v>333</v>
      </c>
      <c r="E171" s="501">
        <v>234</v>
      </c>
    </row>
    <row r="172" spans="1:17" ht="12" customHeight="1">
      <c r="A172" s="558"/>
      <c r="B172" s="552"/>
      <c r="C172" s="498"/>
      <c r="D172" s="642"/>
      <c r="E172" s="498"/>
    </row>
    <row r="173" spans="1:17">
      <c r="A173" s="1144" t="s">
        <v>32</v>
      </c>
      <c r="B173" s="1144"/>
      <c r="C173" s="498"/>
      <c r="D173" s="633">
        <v>2432</v>
      </c>
      <c r="E173" s="501">
        <v>2376</v>
      </c>
    </row>
    <row r="174" spans="1:17">
      <c r="A174" s="1144" t="s">
        <v>385</v>
      </c>
      <c r="B174" s="1144"/>
      <c r="C174" s="498"/>
      <c r="D174" s="678">
        <v>0.14000000000000001</v>
      </c>
      <c r="E174" s="560">
        <v>0.1</v>
      </c>
    </row>
    <row r="175" spans="1:17">
      <c r="A175" s="552"/>
      <c r="B175" s="552"/>
      <c r="C175" s="498"/>
      <c r="D175" s="642"/>
      <c r="E175" s="498"/>
    </row>
    <row r="176" spans="1:17" ht="24">
      <c r="A176" s="537" t="s">
        <v>1669</v>
      </c>
      <c r="B176" s="537"/>
      <c r="C176" s="537"/>
      <c r="D176" s="700"/>
      <c r="E176" s="537"/>
    </row>
    <row r="177" spans="1:5">
      <c r="A177" s="558"/>
      <c r="B177" s="606"/>
      <c r="C177" s="521"/>
      <c r="D177" s="671"/>
      <c r="E177" s="563"/>
    </row>
    <row r="178" spans="1:5">
      <c r="A178" s="1144" t="s">
        <v>591</v>
      </c>
      <c r="B178" s="1144"/>
      <c r="C178" s="498"/>
      <c r="D178" s="633">
        <v>6059</v>
      </c>
      <c r="E178" s="501">
        <v>5648</v>
      </c>
    </row>
    <row r="179" spans="1:5">
      <c r="A179" s="1154" t="s">
        <v>352</v>
      </c>
      <c r="B179" s="1154"/>
      <c r="C179" s="478"/>
      <c r="D179" s="628">
        <v>-584</v>
      </c>
      <c r="E179" s="479">
        <v>-522</v>
      </c>
    </row>
    <row r="180" spans="1:5">
      <c r="A180" s="538"/>
      <c r="B180" s="498"/>
      <c r="C180" s="498"/>
      <c r="D180" s="633">
        <v>5475</v>
      </c>
      <c r="E180" s="501">
        <v>5126</v>
      </c>
    </row>
    <row r="181" spans="1:5">
      <c r="A181" s="554"/>
      <c r="B181" s="554"/>
      <c r="C181" s="554"/>
      <c r="D181" s="687"/>
      <c r="E181" s="554"/>
    </row>
    <row r="182" spans="1:5">
      <c r="A182" s="1144" t="s">
        <v>99</v>
      </c>
      <c r="B182" s="1144"/>
      <c r="C182" s="498"/>
      <c r="D182" s="701">
        <v>44.4</v>
      </c>
      <c r="E182" s="603">
        <v>46.3</v>
      </c>
    </row>
    <row r="183" spans="1:5">
      <c r="A183" s="207"/>
      <c r="B183" s="207"/>
      <c r="C183" s="207"/>
      <c r="D183" s="207"/>
      <c r="E183" s="207"/>
    </row>
    <row r="184" spans="1:5">
      <c r="A184" s="207"/>
      <c r="B184" s="207"/>
      <c r="C184" s="207"/>
      <c r="D184" s="207"/>
      <c r="E184" s="207"/>
    </row>
    <row r="185" spans="1:5">
      <c r="A185" s="207"/>
      <c r="B185" s="207"/>
      <c r="C185" s="207"/>
      <c r="D185" s="207"/>
      <c r="E185" s="207"/>
    </row>
    <row r="186" spans="1:5">
      <c r="A186" s="207"/>
      <c r="B186" s="207"/>
      <c r="C186" s="207"/>
      <c r="D186" s="207"/>
      <c r="E186" s="207"/>
    </row>
    <row r="187" spans="1:5">
      <c r="A187" s="207"/>
      <c r="B187" s="207"/>
      <c r="C187" s="207"/>
      <c r="D187" s="207"/>
      <c r="E187" s="207"/>
    </row>
    <row r="188" spans="1:5">
      <c r="A188" s="207"/>
      <c r="B188" s="207"/>
      <c r="C188" s="207"/>
      <c r="D188" s="207"/>
      <c r="E188" s="207"/>
    </row>
    <row r="189" spans="1:5">
      <c r="A189" s="354"/>
      <c r="B189" s="221"/>
      <c r="C189" s="221"/>
      <c r="D189" s="396"/>
      <c r="E189" s="329"/>
    </row>
    <row r="193" spans="1:5">
      <c r="A193" s="207"/>
      <c r="B193" s="207"/>
      <c r="C193" s="207"/>
      <c r="D193" s="207"/>
      <c r="E193" s="207"/>
    </row>
  </sheetData>
  <mergeCells count="61">
    <mergeCell ref="A1:E1"/>
    <mergeCell ref="A3:E3"/>
    <mergeCell ref="A5:E5"/>
    <mergeCell ref="A7:E7"/>
    <mergeCell ref="A9:E9"/>
    <mergeCell ref="A165:B165"/>
    <mergeCell ref="A159:E159"/>
    <mergeCell ref="A161:E161"/>
    <mergeCell ref="A122:E122"/>
    <mergeCell ref="A155:E155"/>
    <mergeCell ref="A145:E145"/>
    <mergeCell ref="A134:E134"/>
    <mergeCell ref="A163:E163"/>
    <mergeCell ref="A157:E157"/>
    <mergeCell ref="A182:B182"/>
    <mergeCell ref="A166:B166"/>
    <mergeCell ref="A167:B167"/>
    <mergeCell ref="A168:B168"/>
    <mergeCell ref="A179:B179"/>
    <mergeCell ref="A178:B178"/>
    <mergeCell ref="A174:B174"/>
    <mergeCell ref="A173:B173"/>
    <mergeCell ref="A170:B170"/>
    <mergeCell ref="A171:B171"/>
    <mergeCell ref="A11:E11"/>
    <mergeCell ref="A47:E47"/>
    <mergeCell ref="A82:E82"/>
    <mergeCell ref="A49:E49"/>
    <mergeCell ref="A15:E15"/>
    <mergeCell ref="A17:E17"/>
    <mergeCell ref="A76:E76"/>
    <mergeCell ref="A78:E78"/>
    <mergeCell ref="A80:E80"/>
    <mergeCell ref="A19:E19"/>
    <mergeCell ref="A21:E21"/>
    <mergeCell ref="A64:E64"/>
    <mergeCell ref="A51:E51"/>
    <mergeCell ref="A31:E31"/>
    <mergeCell ref="A95:E95"/>
    <mergeCell ref="A13:E13"/>
    <mergeCell ref="A23:E23"/>
    <mergeCell ref="A25:E25"/>
    <mergeCell ref="A27:E27"/>
    <mergeCell ref="A29:E29"/>
    <mergeCell ref="A93:E93"/>
    <mergeCell ref="A84:E84"/>
    <mergeCell ref="A111:E111"/>
    <mergeCell ref="A147:E147"/>
    <mergeCell ref="A132:E132"/>
    <mergeCell ref="A97:E97"/>
    <mergeCell ref="A124:E124"/>
    <mergeCell ref="A130:E130"/>
    <mergeCell ref="A109:E109"/>
    <mergeCell ref="A126:E126"/>
    <mergeCell ref="A128:E128"/>
    <mergeCell ref="A99:E99"/>
    <mergeCell ref="A102:E102"/>
    <mergeCell ref="A101:E101"/>
    <mergeCell ref="A103:E103"/>
    <mergeCell ref="A105:E105"/>
    <mergeCell ref="A107:E107"/>
  </mergeCells>
  <pageMargins left="0.7" right="0.7" top="0.75" bottom="0.75" header="0.3" footer="0.3"/>
  <pageSetup paperSize="9" scale="84" orientation="portrait" r:id="rId1"/>
  <rowBreaks count="4" manualBreakCount="4">
    <brk id="30" max="4" man="1"/>
    <brk id="81" max="4" man="1"/>
    <brk id="121" max="4" man="1"/>
    <brk id="160" max="4"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Q23"/>
  <sheetViews>
    <sheetView zoomScaleNormal="100" workbookViewId="0">
      <selection sqref="A1:E1"/>
    </sheetView>
  </sheetViews>
  <sheetFormatPr baseColWidth="10" defaultColWidth="8.75" defaultRowHeight="11"/>
  <cols>
    <col min="1" max="1" width="70" style="337" customWidth="1"/>
    <col min="2" max="5" width="15" style="232" customWidth="1"/>
    <col min="6" max="17" width="3.75" style="205" customWidth="1"/>
    <col min="18" max="16384" width="8.75" style="1085"/>
  </cols>
  <sheetData>
    <row r="1" spans="1:5" ht="15.75" customHeight="1">
      <c r="A1" s="1170" t="s">
        <v>1404</v>
      </c>
      <c r="B1" s="1256"/>
      <c r="C1" s="1256"/>
      <c r="D1" s="1256"/>
      <c r="E1" s="1256"/>
    </row>
    <row r="2" spans="1:5">
      <c r="A2" s="354"/>
      <c r="B2" s="221"/>
      <c r="C2" s="221"/>
      <c r="D2" s="221"/>
      <c r="E2" s="221"/>
    </row>
    <row r="3" spans="1:5" ht="22.5" customHeight="1">
      <c r="A3" s="1167" t="s">
        <v>835</v>
      </c>
      <c r="B3" s="1167"/>
      <c r="C3" s="1167"/>
      <c r="D3" s="1167"/>
      <c r="E3" s="1167"/>
    </row>
    <row r="4" spans="1:5">
      <c r="A4" s="314"/>
      <c r="B4" s="284"/>
      <c r="C4" s="284"/>
      <c r="D4" s="284"/>
      <c r="E4" s="284"/>
    </row>
    <row r="5" spans="1:5" ht="33.75" customHeight="1">
      <c r="A5" s="1167" t="s">
        <v>1637</v>
      </c>
      <c r="B5" s="1167"/>
      <c r="C5" s="1167"/>
      <c r="D5" s="1167"/>
      <c r="E5" s="1167"/>
    </row>
    <row r="6" spans="1:5" ht="11.25" customHeight="1">
      <c r="A6" s="354"/>
      <c r="B6" s="400"/>
      <c r="C6" s="400"/>
      <c r="D6" s="400"/>
      <c r="E6" s="400"/>
    </row>
    <row r="7" spans="1:5" ht="11.25" customHeight="1">
      <c r="A7" s="519"/>
      <c r="B7" s="691"/>
      <c r="C7" s="692">
        <v>2018</v>
      </c>
      <c r="D7" s="518"/>
      <c r="E7" s="488">
        <v>2017</v>
      </c>
    </row>
    <row r="8" spans="1:5" ht="11.25" customHeight="1">
      <c r="A8" s="540" t="s">
        <v>714</v>
      </c>
      <c r="B8" s="665" t="s">
        <v>1247</v>
      </c>
      <c r="C8" s="665" t="s">
        <v>660</v>
      </c>
      <c r="D8" s="550" t="s">
        <v>1247</v>
      </c>
      <c r="E8" s="550" t="s">
        <v>660</v>
      </c>
    </row>
    <row r="9" spans="1:5" ht="11.25" customHeight="1">
      <c r="A9" s="559" t="s">
        <v>879</v>
      </c>
      <c r="B9" s="693">
        <v>3.7</v>
      </c>
      <c r="C9" s="620">
        <v>0.4</v>
      </c>
      <c r="D9" s="597">
        <v>3</v>
      </c>
      <c r="E9" s="523">
        <v>0.7</v>
      </c>
    </row>
    <row r="10" spans="1:5" ht="11.25" customHeight="1">
      <c r="A10" s="559" t="s">
        <v>880</v>
      </c>
      <c r="B10" s="693">
        <v>0.2</v>
      </c>
      <c r="C10" s="620">
        <v>0.4</v>
      </c>
      <c r="D10" s="597">
        <v>0.1</v>
      </c>
      <c r="E10" s="523">
        <v>0.3</v>
      </c>
    </row>
    <row r="11" spans="1:5" ht="11.25" customHeight="1">
      <c r="A11" s="564" t="s">
        <v>881</v>
      </c>
      <c r="B11" s="694">
        <v>0.1</v>
      </c>
      <c r="C11" s="695">
        <v>0.1</v>
      </c>
      <c r="D11" s="598">
        <v>0.1</v>
      </c>
      <c r="E11" s="599">
        <v>0.1</v>
      </c>
    </row>
    <row r="12" spans="1:5" ht="11.25" customHeight="1">
      <c r="A12" s="539" t="s">
        <v>654</v>
      </c>
      <c r="B12" s="696">
        <v>4</v>
      </c>
      <c r="C12" s="697">
        <v>0.9</v>
      </c>
      <c r="D12" s="595">
        <v>3.2</v>
      </c>
      <c r="E12" s="596">
        <v>1.1000000000000001</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dimension ref="A1:Q34"/>
  <sheetViews>
    <sheetView zoomScaleNormal="100" workbookViewId="0">
      <selection sqref="A1:F1"/>
    </sheetView>
  </sheetViews>
  <sheetFormatPr baseColWidth="10" defaultColWidth="8.75" defaultRowHeight="11"/>
  <cols>
    <col min="1" max="1" width="8.25" style="205" customWidth="1"/>
    <col min="2" max="2" width="61.75" style="205" customWidth="1"/>
    <col min="3" max="6" width="15" style="205" customWidth="1"/>
    <col min="7" max="17" width="3.75" style="205" customWidth="1"/>
    <col min="18" max="16384" width="8.75" style="1085"/>
  </cols>
  <sheetData>
    <row r="1" spans="1:17" ht="15.75" customHeight="1">
      <c r="A1" s="1170" t="s">
        <v>1405</v>
      </c>
      <c r="B1" s="1170"/>
      <c r="C1" s="1256"/>
      <c r="D1" s="1256"/>
      <c r="E1" s="1256"/>
      <c r="F1" s="1256"/>
    </row>
    <row r="2" spans="1:17" ht="11.25" customHeight="1">
      <c r="A2" s="309"/>
      <c r="B2" s="309"/>
      <c r="C2" s="363"/>
      <c r="D2" s="363"/>
      <c r="E2" s="363"/>
      <c r="F2" s="363"/>
    </row>
    <row r="3" spans="1:17" ht="11.25" customHeight="1">
      <c r="A3" s="1167" t="s">
        <v>1212</v>
      </c>
      <c r="B3" s="1167"/>
      <c r="C3" s="1167"/>
      <c r="D3" s="1167"/>
      <c r="E3" s="1167"/>
      <c r="F3" s="1167"/>
    </row>
    <row r="4" spans="1:17" ht="11.25" customHeight="1">
      <c r="A4" s="401"/>
      <c r="B4" s="309"/>
      <c r="C4" s="402"/>
      <c r="D4" s="402"/>
      <c r="E4" s="402"/>
      <c r="F4" s="402"/>
    </row>
    <row r="5" spans="1:17">
      <c r="A5" s="282"/>
      <c r="B5" s="282"/>
      <c r="C5" s="675"/>
      <c r="D5" s="518" t="s">
        <v>2</v>
      </c>
      <c r="E5" s="675"/>
      <c r="F5" s="518" t="s">
        <v>3</v>
      </c>
    </row>
    <row r="6" spans="1:17" ht="26.25" customHeight="1">
      <c r="A6" s="602"/>
      <c r="B6" s="602"/>
      <c r="C6" s="679" t="s">
        <v>1385</v>
      </c>
      <c r="D6" s="580" t="s">
        <v>1220</v>
      </c>
      <c r="E6" s="665">
        <v>2018</v>
      </c>
      <c r="F6" s="550">
        <v>2017</v>
      </c>
    </row>
    <row r="7" spans="1:17" ht="11.25" customHeight="1">
      <c r="A7" s="931" t="s">
        <v>991</v>
      </c>
      <c r="B7" s="931" t="s">
        <v>993</v>
      </c>
      <c r="C7" s="698">
        <v>4.2053599999999998</v>
      </c>
      <c r="D7" s="601">
        <v>4.40503</v>
      </c>
      <c r="E7" s="698">
        <v>4.3392200000000001</v>
      </c>
      <c r="F7" s="601">
        <v>4.1473500000000003</v>
      </c>
    </row>
    <row r="8" spans="1:17" ht="11.25" customHeight="1">
      <c r="A8" s="932" t="s">
        <v>627</v>
      </c>
      <c r="B8" s="932" t="s">
        <v>921</v>
      </c>
      <c r="C8" s="698">
        <v>4.444</v>
      </c>
      <c r="D8" s="600">
        <v>3.9729000000000001</v>
      </c>
      <c r="E8" s="698">
        <v>4.3087299999999997</v>
      </c>
      <c r="F8" s="601">
        <v>3.6040999999999999</v>
      </c>
    </row>
    <row r="9" spans="1:17" ht="11.25" customHeight="1">
      <c r="A9" s="932" t="s">
        <v>840</v>
      </c>
      <c r="B9" s="932" t="s">
        <v>922</v>
      </c>
      <c r="C9" s="698">
        <v>1.1269</v>
      </c>
      <c r="D9" s="600">
        <v>1.1701999999999999</v>
      </c>
      <c r="E9" s="698">
        <v>1.1548799999999999</v>
      </c>
      <c r="F9" s="601">
        <v>1.11155</v>
      </c>
    </row>
    <row r="10" spans="1:17" ht="11.25" customHeight="1">
      <c r="A10" s="932" t="s">
        <v>661</v>
      </c>
      <c r="B10" s="932" t="s">
        <v>923</v>
      </c>
      <c r="C10" s="698">
        <v>7.8750999999999998</v>
      </c>
      <c r="D10" s="600">
        <v>7.8044000000000002</v>
      </c>
      <c r="E10" s="698">
        <v>7.8073600000000001</v>
      </c>
      <c r="F10" s="601">
        <v>7.6264399999999997</v>
      </c>
    </row>
    <row r="11" spans="1:17" ht="11.25" customHeight="1">
      <c r="A11" s="932" t="s">
        <v>990</v>
      </c>
      <c r="B11" s="932" t="s">
        <v>1509</v>
      </c>
      <c r="C11" s="698">
        <v>7.4672999999999998</v>
      </c>
      <c r="D11" s="600">
        <v>7.4448999999999996</v>
      </c>
      <c r="E11" s="698">
        <v>7.4531799999999997</v>
      </c>
      <c r="F11" s="601">
        <v>7.43865</v>
      </c>
    </row>
    <row r="12" spans="1:17" ht="11.25" customHeight="1">
      <c r="A12" s="932" t="s">
        <v>4</v>
      </c>
      <c r="B12" s="932" t="s">
        <v>924</v>
      </c>
      <c r="C12" s="698">
        <v>0.89453000000000005</v>
      </c>
      <c r="D12" s="600">
        <v>0.88722999999999996</v>
      </c>
      <c r="E12" s="698">
        <v>0.88475000000000004</v>
      </c>
      <c r="F12" s="601">
        <v>0.87614999999999998</v>
      </c>
    </row>
    <row r="13" spans="1:17" ht="11.25" customHeight="1">
      <c r="A13" s="932" t="s">
        <v>6</v>
      </c>
      <c r="B13" s="932" t="s">
        <v>925</v>
      </c>
      <c r="C13" s="698">
        <v>79.729799999999997</v>
      </c>
      <c r="D13" s="600">
        <v>76.605500000000006</v>
      </c>
      <c r="E13" s="698">
        <v>80.727739999999997</v>
      </c>
      <c r="F13" s="601">
        <v>73.498019999999997</v>
      </c>
    </row>
    <row r="14" spans="1:17" ht="11.25" customHeight="1">
      <c r="A14" s="932" t="s">
        <v>5</v>
      </c>
      <c r="B14" s="932" t="s">
        <v>926</v>
      </c>
      <c r="C14" s="698">
        <v>125.85</v>
      </c>
      <c r="D14" s="600">
        <v>135.01</v>
      </c>
      <c r="E14" s="698">
        <v>130.40956</v>
      </c>
      <c r="F14" s="601">
        <v>126.65457000000001</v>
      </c>
    </row>
    <row r="15" spans="1:17" ht="11.25" customHeight="1">
      <c r="A15" s="932" t="s">
        <v>839</v>
      </c>
      <c r="B15" s="932" t="s">
        <v>927</v>
      </c>
      <c r="C15" s="698">
        <v>9.9482999999999997</v>
      </c>
      <c r="D15" s="600">
        <v>9.8402999999999992</v>
      </c>
      <c r="E15" s="698">
        <v>9.6006300000000007</v>
      </c>
      <c r="F15" s="601">
        <v>9.3286099999999994</v>
      </c>
    </row>
    <row r="16" spans="1:17" ht="11.25" customHeight="1">
      <c r="A16" s="1058" t="s">
        <v>1508</v>
      </c>
      <c r="B16" s="1058" t="s">
        <v>1510</v>
      </c>
      <c r="C16" s="698">
        <v>79.715299999999999</v>
      </c>
      <c r="D16" s="600">
        <v>69.391999999999996</v>
      </c>
      <c r="E16" s="698">
        <v>74.055070000000001</v>
      </c>
      <c r="F16" s="601">
        <v>65.887659999999997</v>
      </c>
      <c r="G16" s="1059"/>
      <c r="H16" s="1059"/>
      <c r="I16" s="1059"/>
      <c r="J16" s="1059"/>
      <c r="K16" s="1059"/>
      <c r="L16" s="1059"/>
      <c r="M16" s="1059"/>
      <c r="N16" s="1059"/>
      <c r="O16" s="1059"/>
      <c r="P16" s="1059"/>
      <c r="Q16" s="1059"/>
    </row>
    <row r="17" spans="1:6" ht="11.25" customHeight="1">
      <c r="A17" s="932" t="s">
        <v>937</v>
      </c>
      <c r="B17" s="932" t="s">
        <v>992</v>
      </c>
      <c r="C17" s="698">
        <v>4.2950100000000004</v>
      </c>
      <c r="D17" s="600">
        <v>4.4973799999999997</v>
      </c>
      <c r="E17" s="698">
        <v>4.4311299999999996</v>
      </c>
      <c r="F17" s="601">
        <v>4.2347400000000004</v>
      </c>
    </row>
    <row r="18" spans="1:6" ht="11.25" customHeight="1">
      <c r="A18" s="932" t="s">
        <v>885</v>
      </c>
      <c r="B18" s="932" t="s">
        <v>928</v>
      </c>
      <c r="C18" s="698">
        <v>10.254799999999999</v>
      </c>
      <c r="D18" s="600">
        <v>9.8437999999999999</v>
      </c>
      <c r="E18" s="698">
        <v>10.256740000000001</v>
      </c>
      <c r="F18" s="601">
        <v>9.63687</v>
      </c>
    </row>
    <row r="19" spans="1:6" ht="11.25" customHeight="1">
      <c r="A19" s="932" t="s">
        <v>841</v>
      </c>
      <c r="B19" s="932" t="s">
        <v>929</v>
      </c>
      <c r="C19" s="698">
        <v>1.5590999999999999</v>
      </c>
      <c r="D19" s="601">
        <v>1.6024</v>
      </c>
      <c r="E19" s="698">
        <v>1.5928599999999999</v>
      </c>
      <c r="F19" s="601">
        <v>1.5582199999999999</v>
      </c>
    </row>
    <row r="20" spans="1:6" ht="11.25" customHeight="1">
      <c r="A20" s="932" t="s">
        <v>838</v>
      </c>
      <c r="B20" s="932" t="s">
        <v>930</v>
      </c>
      <c r="C20" s="698">
        <v>1.145</v>
      </c>
      <c r="D20" s="600">
        <v>1.1993</v>
      </c>
      <c r="E20" s="698">
        <v>1.1814899999999999</v>
      </c>
      <c r="F20" s="601">
        <v>1.1292800000000001</v>
      </c>
    </row>
    <row r="21" spans="1:6">
      <c r="A21" s="409"/>
      <c r="B21" s="337"/>
      <c r="C21" s="403"/>
      <c r="D21" s="403"/>
      <c r="E21" s="403"/>
      <c r="F21" s="403"/>
    </row>
    <row r="29" spans="1:6">
      <c r="F29" s="404"/>
    </row>
    <row r="34" spans="3:3">
      <c r="C34" s="405"/>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Q164"/>
  <sheetViews>
    <sheetView zoomScaleNormal="100" workbookViewId="0">
      <selection sqref="A1:E1"/>
    </sheetView>
  </sheetViews>
  <sheetFormatPr baseColWidth="10" defaultColWidth="8.75" defaultRowHeight="11"/>
  <cols>
    <col min="1" max="1" width="13.25" style="406" customWidth="1"/>
    <col min="2" max="2" width="46.75" style="285" customWidth="1"/>
    <col min="3" max="3" width="20" style="285" customWidth="1"/>
    <col min="4" max="4" width="40" style="417" customWidth="1"/>
    <col min="5" max="5" width="10" style="243" customWidth="1"/>
    <col min="6" max="17" width="3.75" style="205" customWidth="1"/>
    <col min="18" max="16384" width="8.75" style="243"/>
  </cols>
  <sheetData>
    <row r="1" spans="1:17" s="1090" customFormat="1" ht="16">
      <c r="A1" s="1134" t="s">
        <v>1406</v>
      </c>
      <c r="B1" s="1134"/>
      <c r="C1" s="1134"/>
      <c r="D1" s="1134"/>
      <c r="E1" s="1134"/>
      <c r="F1" s="205"/>
      <c r="G1" s="205"/>
      <c r="H1" s="205"/>
      <c r="I1" s="205"/>
      <c r="J1" s="205"/>
      <c r="K1" s="205"/>
      <c r="L1" s="205"/>
      <c r="M1" s="205"/>
      <c r="N1" s="205"/>
      <c r="O1" s="205"/>
      <c r="P1" s="205"/>
      <c r="Q1" s="205"/>
    </row>
    <row r="2" spans="1:17" s="1090" customFormat="1" ht="11.25" customHeight="1">
      <c r="A2" s="349"/>
      <c r="B2" s="705" t="s">
        <v>1089</v>
      </c>
      <c r="C2" s="732" t="s">
        <v>1089</v>
      </c>
      <c r="D2" s="732" t="s">
        <v>1089</v>
      </c>
      <c r="E2" s="392"/>
      <c r="F2" s="205"/>
      <c r="G2" s="205"/>
      <c r="H2" s="205"/>
      <c r="I2" s="205"/>
      <c r="J2" s="205"/>
      <c r="K2" s="205"/>
      <c r="L2" s="205"/>
      <c r="M2" s="205"/>
      <c r="N2" s="205"/>
      <c r="O2" s="205"/>
      <c r="P2" s="205"/>
      <c r="Q2" s="205"/>
    </row>
    <row r="3" spans="1:17" ht="33.75" customHeight="1">
      <c r="A3" s="736" t="s">
        <v>83</v>
      </c>
      <c r="B3" s="733" t="s">
        <v>553</v>
      </c>
      <c r="C3" s="733" t="s">
        <v>554</v>
      </c>
      <c r="D3" s="762" t="s">
        <v>1076</v>
      </c>
      <c r="E3" s="571" t="s">
        <v>555</v>
      </c>
    </row>
    <row r="4" spans="1:17">
      <c r="A4" s="737" t="s">
        <v>593</v>
      </c>
      <c r="B4" s="604" t="s">
        <v>999</v>
      </c>
      <c r="C4" s="604" t="s">
        <v>1014</v>
      </c>
      <c r="D4" s="604" t="s">
        <v>1128</v>
      </c>
      <c r="E4" s="603" t="s">
        <v>889</v>
      </c>
    </row>
    <row r="5" spans="1:17">
      <c r="A5" s="737"/>
      <c r="B5" s="604" t="s">
        <v>755</v>
      </c>
      <c r="C5" s="604" t="s">
        <v>216</v>
      </c>
      <c r="D5" s="604" t="s">
        <v>1128</v>
      </c>
      <c r="E5" s="603" t="s">
        <v>889</v>
      </c>
    </row>
    <row r="6" spans="1:17">
      <c r="A6" s="737"/>
      <c r="B6" s="604" t="s">
        <v>1166</v>
      </c>
      <c r="C6" s="604" t="s">
        <v>216</v>
      </c>
      <c r="D6" s="604" t="s">
        <v>1128</v>
      </c>
      <c r="E6" s="603" t="s">
        <v>889</v>
      </c>
    </row>
    <row r="7" spans="1:17">
      <c r="A7" s="737"/>
      <c r="B7" s="604" t="s">
        <v>1386</v>
      </c>
      <c r="C7" s="604" t="s">
        <v>216</v>
      </c>
      <c r="D7" s="604" t="s">
        <v>1128</v>
      </c>
      <c r="E7" s="603" t="s">
        <v>889</v>
      </c>
    </row>
    <row r="8" spans="1:17" ht="11.25" customHeight="1">
      <c r="A8" s="737"/>
      <c r="B8" s="604" t="s">
        <v>760</v>
      </c>
      <c r="C8" s="604" t="s">
        <v>219</v>
      </c>
      <c r="D8" s="604" t="s">
        <v>1128</v>
      </c>
      <c r="E8" s="603" t="s">
        <v>887</v>
      </c>
    </row>
    <row r="9" spans="1:17">
      <c r="A9" s="737"/>
      <c r="B9" s="604" t="s">
        <v>1213</v>
      </c>
      <c r="C9" s="604" t="s">
        <v>709</v>
      </c>
      <c r="D9" s="604" t="s">
        <v>1128</v>
      </c>
      <c r="E9" s="603" t="s">
        <v>889</v>
      </c>
    </row>
    <row r="10" spans="1:17">
      <c r="A10" s="737"/>
      <c r="B10" s="604" t="s">
        <v>752</v>
      </c>
      <c r="C10" s="604" t="s">
        <v>709</v>
      </c>
      <c r="D10" s="604" t="s">
        <v>1127</v>
      </c>
      <c r="E10" s="603" t="s">
        <v>889</v>
      </c>
    </row>
    <row r="11" spans="1:17">
      <c r="A11" s="737"/>
      <c r="B11" s="604" t="s">
        <v>943</v>
      </c>
      <c r="C11" s="604" t="s">
        <v>709</v>
      </c>
      <c r="D11" s="604" t="s">
        <v>1128</v>
      </c>
      <c r="E11" s="603" t="s">
        <v>889</v>
      </c>
    </row>
    <row r="12" spans="1:17">
      <c r="A12" s="737"/>
      <c r="B12" s="604" t="s">
        <v>944</v>
      </c>
      <c r="C12" s="604" t="s">
        <v>709</v>
      </c>
      <c r="D12" s="604" t="s">
        <v>1128</v>
      </c>
      <c r="E12" s="603" t="s">
        <v>889</v>
      </c>
    </row>
    <row r="13" spans="1:17">
      <c r="A13" s="737"/>
      <c r="B13" s="604" t="s">
        <v>58</v>
      </c>
      <c r="C13" s="604" t="s">
        <v>709</v>
      </c>
      <c r="D13" s="604" t="s">
        <v>1126</v>
      </c>
      <c r="E13" s="603" t="s">
        <v>889</v>
      </c>
    </row>
    <row r="14" spans="1:17">
      <c r="A14" s="737"/>
      <c r="B14" s="604" t="s">
        <v>754</v>
      </c>
      <c r="C14" s="604" t="s">
        <v>829</v>
      </c>
      <c r="D14" s="604" t="s">
        <v>1128</v>
      </c>
      <c r="E14" s="603" t="s">
        <v>889</v>
      </c>
    </row>
    <row r="15" spans="1:17">
      <c r="A15" s="737"/>
      <c r="B15" s="604" t="s">
        <v>1569</v>
      </c>
      <c r="C15" s="604" t="s">
        <v>829</v>
      </c>
      <c r="D15" s="604" t="s">
        <v>1128</v>
      </c>
      <c r="E15" s="603" t="s">
        <v>889</v>
      </c>
      <c r="F15" s="1075"/>
      <c r="G15" s="1075"/>
      <c r="H15" s="1075"/>
      <c r="I15" s="1075"/>
      <c r="J15" s="1075"/>
      <c r="K15" s="1075"/>
      <c r="L15" s="1075"/>
      <c r="M15" s="1075"/>
      <c r="N15" s="1075"/>
      <c r="O15" s="1075"/>
      <c r="P15" s="1075"/>
      <c r="Q15" s="1075"/>
    </row>
    <row r="16" spans="1:17">
      <c r="A16" s="737"/>
      <c r="B16" s="604" t="s">
        <v>1387</v>
      </c>
      <c r="C16" s="604" t="s">
        <v>218</v>
      </c>
      <c r="D16" s="604" t="s">
        <v>1128</v>
      </c>
      <c r="E16" s="603" t="s">
        <v>889</v>
      </c>
    </row>
    <row r="17" spans="1:17">
      <c r="A17" s="737"/>
      <c r="B17" s="604" t="s">
        <v>759</v>
      </c>
      <c r="C17" s="604" t="s">
        <v>218</v>
      </c>
      <c r="D17" s="604" t="s">
        <v>1128</v>
      </c>
      <c r="E17" s="603" t="s">
        <v>889</v>
      </c>
    </row>
    <row r="18" spans="1:17">
      <c r="A18" s="737"/>
      <c r="B18" s="604" t="s">
        <v>1157</v>
      </c>
      <c r="C18" s="604" t="s">
        <v>218</v>
      </c>
      <c r="D18" s="604" t="s">
        <v>1128</v>
      </c>
      <c r="E18" s="603" t="s">
        <v>889</v>
      </c>
    </row>
    <row r="19" spans="1:17">
      <c r="A19" s="737"/>
      <c r="B19" s="604" t="s">
        <v>1159</v>
      </c>
      <c r="C19" s="604" t="s">
        <v>218</v>
      </c>
      <c r="D19" s="604" t="s">
        <v>1128</v>
      </c>
      <c r="E19" s="603" t="s">
        <v>889</v>
      </c>
    </row>
    <row r="20" spans="1:17">
      <c r="A20" s="737"/>
      <c r="B20" s="604" t="s">
        <v>1156</v>
      </c>
      <c r="C20" s="604" t="s">
        <v>218</v>
      </c>
      <c r="D20" s="604" t="s">
        <v>1128</v>
      </c>
      <c r="E20" s="603" t="s">
        <v>889</v>
      </c>
    </row>
    <row r="21" spans="1:17">
      <c r="A21" s="737"/>
      <c r="B21" s="604" t="s">
        <v>1158</v>
      </c>
      <c r="C21" s="604" t="s">
        <v>218</v>
      </c>
      <c r="D21" s="604" t="s">
        <v>1128</v>
      </c>
      <c r="E21" s="603" t="s">
        <v>889</v>
      </c>
    </row>
    <row r="22" spans="1:17">
      <c r="A22" s="737"/>
      <c r="B22" s="604" t="s">
        <v>1566</v>
      </c>
      <c r="C22" s="604" t="s">
        <v>218</v>
      </c>
      <c r="D22" s="604" t="s">
        <v>1128</v>
      </c>
      <c r="E22" s="603" t="s">
        <v>889</v>
      </c>
      <c r="F22" s="1075"/>
      <c r="G22" s="1075"/>
      <c r="H22" s="1075"/>
      <c r="I22" s="1075"/>
      <c r="J22" s="1075"/>
      <c r="K22" s="1075"/>
      <c r="L22" s="1075"/>
      <c r="M22" s="1075"/>
      <c r="N22" s="1075"/>
      <c r="O22" s="1075"/>
      <c r="P22" s="1075"/>
      <c r="Q22" s="1075"/>
    </row>
    <row r="23" spans="1:17">
      <c r="A23" s="737"/>
      <c r="B23" s="604" t="s">
        <v>1260</v>
      </c>
      <c r="C23" s="604" t="s">
        <v>220</v>
      </c>
      <c r="D23" s="604" t="s">
        <v>1128</v>
      </c>
      <c r="E23" s="603" t="s">
        <v>889</v>
      </c>
    </row>
    <row r="24" spans="1:17">
      <c r="A24" s="737"/>
      <c r="B24" s="604" t="s">
        <v>1388</v>
      </c>
      <c r="C24" s="604" t="s">
        <v>220</v>
      </c>
      <c r="D24" s="604" t="s">
        <v>1128</v>
      </c>
      <c r="E24" s="603" t="s">
        <v>889</v>
      </c>
    </row>
    <row r="25" spans="1:17">
      <c r="A25" s="737"/>
      <c r="B25" s="604" t="s">
        <v>413</v>
      </c>
      <c r="C25" s="604" t="s">
        <v>220</v>
      </c>
      <c r="D25" s="604" t="s">
        <v>1127</v>
      </c>
      <c r="E25" s="603" t="s">
        <v>889</v>
      </c>
    </row>
    <row r="26" spans="1:17">
      <c r="A26" s="737"/>
      <c r="B26" s="604" t="s">
        <v>934</v>
      </c>
      <c r="C26" s="604" t="s">
        <v>220</v>
      </c>
      <c r="D26" s="604" t="s">
        <v>1127</v>
      </c>
      <c r="E26" s="603" t="s">
        <v>889</v>
      </c>
    </row>
    <row r="27" spans="1:17">
      <c r="A27" s="737"/>
      <c r="B27" s="604" t="s">
        <v>974</v>
      </c>
      <c r="C27" s="604" t="s">
        <v>220</v>
      </c>
      <c r="D27" s="604" t="s">
        <v>1127</v>
      </c>
      <c r="E27" s="603" t="s">
        <v>889</v>
      </c>
    </row>
    <row r="28" spans="1:17">
      <c r="A28" s="737"/>
      <c r="B28" s="604" t="s">
        <v>1581</v>
      </c>
      <c r="C28" s="604" t="s">
        <v>220</v>
      </c>
      <c r="D28" s="604" t="s">
        <v>1128</v>
      </c>
      <c r="E28" s="603" t="s">
        <v>889</v>
      </c>
      <c r="F28" s="1075"/>
      <c r="G28" s="1075"/>
      <c r="H28" s="1075"/>
      <c r="I28" s="1075"/>
      <c r="J28" s="1075"/>
      <c r="K28" s="1075"/>
      <c r="L28" s="1075"/>
      <c r="M28" s="1075"/>
      <c r="N28" s="1075"/>
      <c r="O28" s="1075"/>
      <c r="P28" s="1075"/>
      <c r="Q28" s="1075"/>
    </row>
    <row r="29" spans="1:17">
      <c r="A29" s="737"/>
      <c r="B29" s="604" t="s">
        <v>762</v>
      </c>
      <c r="C29" s="604" t="s">
        <v>222</v>
      </c>
      <c r="D29" s="604" t="s">
        <v>1128</v>
      </c>
      <c r="E29" s="603" t="s">
        <v>889</v>
      </c>
    </row>
    <row r="30" spans="1:17">
      <c r="A30" s="737"/>
      <c r="B30" s="604" t="s">
        <v>409</v>
      </c>
      <c r="C30" s="604" t="s">
        <v>405</v>
      </c>
      <c r="D30" s="604" t="s">
        <v>1128</v>
      </c>
      <c r="E30" s="603" t="s">
        <v>889</v>
      </c>
    </row>
    <row r="31" spans="1:17">
      <c r="A31" s="737"/>
      <c r="B31" s="604" t="s">
        <v>1564</v>
      </c>
      <c r="C31" s="604" t="s">
        <v>1563</v>
      </c>
      <c r="D31" s="604" t="s">
        <v>1128</v>
      </c>
      <c r="E31" s="603" t="s">
        <v>889</v>
      </c>
      <c r="F31" s="1075"/>
      <c r="G31" s="1075"/>
      <c r="H31" s="1075"/>
      <c r="I31" s="1075"/>
      <c r="J31" s="1075"/>
      <c r="K31" s="1075"/>
      <c r="L31" s="1075"/>
      <c r="M31" s="1075"/>
      <c r="N31" s="1075"/>
      <c r="O31" s="1075"/>
      <c r="P31" s="1075"/>
      <c r="Q31" s="1075"/>
    </row>
    <row r="32" spans="1:17">
      <c r="A32" s="737"/>
      <c r="B32" s="604" t="s">
        <v>1571</v>
      </c>
      <c r="C32" s="604" t="s">
        <v>1563</v>
      </c>
      <c r="D32" s="604" t="s">
        <v>1128</v>
      </c>
      <c r="E32" s="603" t="s">
        <v>889</v>
      </c>
      <c r="F32" s="1075"/>
      <c r="G32" s="1075"/>
      <c r="H32" s="1075"/>
      <c r="I32" s="1075"/>
      <c r="J32" s="1075"/>
      <c r="K32" s="1075"/>
      <c r="L32" s="1075"/>
      <c r="M32" s="1075"/>
      <c r="N32" s="1075"/>
      <c r="O32" s="1075"/>
      <c r="P32" s="1075"/>
      <c r="Q32" s="1075"/>
    </row>
    <row r="33" spans="1:17">
      <c r="A33" s="737"/>
      <c r="B33" s="604" t="s">
        <v>1580</v>
      </c>
      <c r="C33" s="604" t="s">
        <v>1563</v>
      </c>
      <c r="D33" s="604" t="s">
        <v>1128</v>
      </c>
      <c r="E33" s="603" t="s">
        <v>889</v>
      </c>
      <c r="F33" s="1075"/>
      <c r="G33" s="1075"/>
      <c r="H33" s="1075"/>
      <c r="I33" s="1075"/>
      <c r="J33" s="1075"/>
      <c r="K33" s="1075"/>
      <c r="L33" s="1075"/>
      <c r="M33" s="1075"/>
      <c r="N33" s="1075"/>
      <c r="O33" s="1075"/>
      <c r="P33" s="1075"/>
      <c r="Q33" s="1075"/>
    </row>
    <row r="34" spans="1:17">
      <c r="A34" s="737"/>
      <c r="B34" s="604" t="s">
        <v>1160</v>
      </c>
      <c r="C34" s="604" t="s">
        <v>180</v>
      </c>
      <c r="D34" s="604" t="s">
        <v>1128</v>
      </c>
      <c r="E34" s="603" t="s">
        <v>889</v>
      </c>
    </row>
    <row r="35" spans="1:17">
      <c r="A35" s="737"/>
      <c r="B35" s="604" t="s">
        <v>753</v>
      </c>
      <c r="C35" s="604" t="s">
        <v>180</v>
      </c>
      <c r="D35" s="604" t="s">
        <v>1127</v>
      </c>
      <c r="E35" s="603" t="s">
        <v>889</v>
      </c>
    </row>
    <row r="36" spans="1:17">
      <c r="A36" s="737"/>
      <c r="B36" s="604" t="s">
        <v>1557</v>
      </c>
      <c r="C36" s="604" t="s">
        <v>180</v>
      </c>
      <c r="D36" s="604" t="s">
        <v>1128</v>
      </c>
      <c r="E36" s="603" t="s">
        <v>889</v>
      </c>
      <c r="F36" s="1073"/>
      <c r="G36" s="1073"/>
      <c r="H36" s="1073"/>
      <c r="I36" s="1073"/>
      <c r="J36" s="1073"/>
      <c r="K36" s="1073"/>
      <c r="L36" s="1073"/>
      <c r="M36" s="1073"/>
      <c r="N36" s="1073"/>
      <c r="O36" s="1073"/>
      <c r="P36" s="1073"/>
      <c r="Q36" s="1073"/>
    </row>
    <row r="37" spans="1:17">
      <c r="A37" s="737"/>
      <c r="B37" s="604" t="s">
        <v>935</v>
      </c>
      <c r="C37" s="604" t="s">
        <v>149</v>
      </c>
      <c r="D37" s="604" t="s">
        <v>1127</v>
      </c>
      <c r="E37" s="603" t="s">
        <v>889</v>
      </c>
    </row>
    <row r="38" spans="1:17">
      <c r="A38" s="737"/>
      <c r="B38" s="604" t="s">
        <v>967</v>
      </c>
      <c r="C38" s="604" t="s">
        <v>149</v>
      </c>
      <c r="D38" s="604" t="s">
        <v>1127</v>
      </c>
      <c r="E38" s="603" t="s">
        <v>889</v>
      </c>
    </row>
    <row r="39" spans="1:17">
      <c r="A39" s="737"/>
      <c r="B39" s="604" t="s">
        <v>936</v>
      </c>
      <c r="C39" s="604" t="s">
        <v>149</v>
      </c>
      <c r="D39" s="604" t="s">
        <v>1128</v>
      </c>
      <c r="E39" s="603" t="s">
        <v>889</v>
      </c>
    </row>
    <row r="40" spans="1:17">
      <c r="A40" s="737"/>
      <c r="B40" s="604" t="s">
        <v>968</v>
      </c>
      <c r="C40" s="604" t="s">
        <v>149</v>
      </c>
      <c r="D40" s="604" t="s">
        <v>1128</v>
      </c>
      <c r="E40" s="603" t="s">
        <v>889</v>
      </c>
    </row>
    <row r="41" spans="1:17">
      <c r="A41" s="737"/>
      <c r="B41" s="604" t="s">
        <v>1161</v>
      </c>
      <c r="C41" s="604" t="s">
        <v>149</v>
      </c>
      <c r="D41" s="604" t="s">
        <v>1128</v>
      </c>
      <c r="E41" s="603" t="s">
        <v>889</v>
      </c>
    </row>
    <row r="42" spans="1:17">
      <c r="A42" s="737"/>
      <c r="B42" s="604" t="s">
        <v>969</v>
      </c>
      <c r="C42" s="604" t="s">
        <v>221</v>
      </c>
      <c r="D42" s="604" t="s">
        <v>1128</v>
      </c>
      <c r="E42" s="603" t="s">
        <v>889</v>
      </c>
    </row>
    <row r="43" spans="1:17">
      <c r="A43" s="737"/>
      <c r="B43" s="604" t="s">
        <v>761</v>
      </c>
      <c r="C43" s="604" t="s">
        <v>221</v>
      </c>
      <c r="D43" s="604" t="s">
        <v>1128</v>
      </c>
      <c r="E43" s="603" t="s">
        <v>889</v>
      </c>
    </row>
    <row r="44" spans="1:17">
      <c r="A44" s="737"/>
      <c r="B44" s="604" t="s">
        <v>53</v>
      </c>
      <c r="C44" s="604" t="s">
        <v>221</v>
      </c>
      <c r="D44" s="604" t="s">
        <v>1128</v>
      </c>
      <c r="E44" s="603" t="s">
        <v>889</v>
      </c>
    </row>
    <row r="45" spans="1:17">
      <c r="A45" s="737"/>
      <c r="B45" s="604" t="s">
        <v>1568</v>
      </c>
      <c r="C45" s="604" t="s">
        <v>221</v>
      </c>
      <c r="D45" s="604" t="s">
        <v>1128</v>
      </c>
      <c r="E45" s="603" t="s">
        <v>889</v>
      </c>
      <c r="F45" s="1075"/>
      <c r="G45" s="1075"/>
      <c r="H45" s="1075"/>
      <c r="I45" s="1075"/>
      <c r="J45" s="1075"/>
      <c r="K45" s="1075"/>
      <c r="L45" s="1075"/>
      <c r="M45" s="1075"/>
      <c r="N45" s="1075"/>
      <c r="O45" s="1075"/>
      <c r="P45" s="1075"/>
      <c r="Q45" s="1075"/>
    </row>
    <row r="46" spans="1:17">
      <c r="A46" s="737"/>
      <c r="B46" s="604" t="s">
        <v>758</v>
      </c>
      <c r="C46" s="604" t="s">
        <v>147</v>
      </c>
      <c r="D46" s="604" t="s">
        <v>1128</v>
      </c>
      <c r="E46" s="603" t="s">
        <v>889</v>
      </c>
    </row>
    <row r="47" spans="1:17">
      <c r="A47" s="737"/>
      <c r="B47" s="604" t="s">
        <v>408</v>
      </c>
      <c r="C47" s="604" t="s">
        <v>769</v>
      </c>
      <c r="D47" s="604" t="s">
        <v>1128</v>
      </c>
      <c r="E47" s="603" t="s">
        <v>889</v>
      </c>
      <c r="F47" s="841"/>
      <c r="G47" s="841"/>
      <c r="H47" s="841"/>
      <c r="I47" s="841"/>
      <c r="J47" s="841"/>
      <c r="K47" s="841"/>
      <c r="L47" s="841"/>
      <c r="M47" s="841"/>
      <c r="N47" s="841"/>
      <c r="O47" s="841"/>
      <c r="P47" s="841"/>
      <c r="Q47" s="841"/>
    </row>
    <row r="48" spans="1:17">
      <c r="A48" s="737"/>
      <c r="B48" s="604" t="s">
        <v>1572</v>
      </c>
      <c r="C48" s="604" t="s">
        <v>769</v>
      </c>
      <c r="D48" s="604" t="s">
        <v>1128</v>
      </c>
      <c r="E48" s="603" t="s">
        <v>889</v>
      </c>
      <c r="F48" s="1075"/>
      <c r="G48" s="1075"/>
      <c r="H48" s="1075"/>
      <c r="I48" s="1075"/>
      <c r="J48" s="1075"/>
      <c r="K48" s="1075"/>
      <c r="L48" s="1075"/>
      <c r="M48" s="1075"/>
      <c r="N48" s="1075"/>
      <c r="O48" s="1075"/>
      <c r="P48" s="1075"/>
      <c r="Q48" s="1075"/>
    </row>
    <row r="49" spans="1:17">
      <c r="A49" s="737"/>
      <c r="B49" s="604" t="s">
        <v>1575</v>
      </c>
      <c r="C49" s="604" t="s">
        <v>769</v>
      </c>
      <c r="D49" s="604" t="s">
        <v>1128</v>
      </c>
      <c r="E49" s="603" t="s">
        <v>889</v>
      </c>
      <c r="F49" s="1075"/>
      <c r="G49" s="1075"/>
      <c r="H49" s="1075"/>
      <c r="I49" s="1075"/>
      <c r="J49" s="1075"/>
      <c r="K49" s="1075"/>
      <c r="L49" s="1075"/>
      <c r="M49" s="1075"/>
      <c r="N49" s="1075"/>
      <c r="O49" s="1075"/>
      <c r="P49" s="1075"/>
      <c r="Q49" s="1075"/>
    </row>
    <row r="50" spans="1:17">
      <c r="A50" s="737"/>
      <c r="B50" s="604" t="s">
        <v>757</v>
      </c>
      <c r="C50" s="604" t="s">
        <v>767</v>
      </c>
      <c r="D50" s="604" t="s">
        <v>1127</v>
      </c>
      <c r="E50" s="603" t="s">
        <v>889</v>
      </c>
      <c r="F50" s="841"/>
      <c r="G50" s="841"/>
      <c r="H50" s="841"/>
      <c r="I50" s="841"/>
      <c r="J50" s="841"/>
      <c r="K50" s="841"/>
      <c r="L50" s="841"/>
      <c r="M50" s="841"/>
      <c r="N50" s="841"/>
      <c r="O50" s="841"/>
      <c r="P50" s="841"/>
      <c r="Q50" s="841"/>
    </row>
    <row r="51" spans="1:17">
      <c r="A51" s="737"/>
      <c r="B51" s="604" t="s">
        <v>1553</v>
      </c>
      <c r="C51" s="604" t="s">
        <v>767</v>
      </c>
      <c r="D51" s="604" t="s">
        <v>1128</v>
      </c>
      <c r="E51" s="603" t="s">
        <v>889</v>
      </c>
      <c r="F51" s="1072"/>
      <c r="G51" s="1072"/>
      <c r="H51" s="1072"/>
      <c r="I51" s="1072"/>
      <c r="J51" s="1072"/>
      <c r="K51" s="1072"/>
      <c r="L51" s="1072"/>
      <c r="M51" s="1072"/>
      <c r="N51" s="1072"/>
      <c r="O51" s="1072"/>
      <c r="P51" s="1072"/>
      <c r="Q51" s="1072"/>
    </row>
    <row r="52" spans="1:17">
      <c r="A52" s="737"/>
      <c r="B52" s="604" t="s">
        <v>1558</v>
      </c>
      <c r="C52" s="604" t="s">
        <v>767</v>
      </c>
      <c r="D52" s="604" t="s">
        <v>1128</v>
      </c>
      <c r="E52" s="603" t="s">
        <v>889</v>
      </c>
      <c r="F52" s="1073"/>
      <c r="G52" s="1073"/>
      <c r="H52" s="1073"/>
      <c r="I52" s="1073"/>
      <c r="J52" s="1073"/>
      <c r="K52" s="1073"/>
      <c r="L52" s="1073"/>
      <c r="M52" s="1073"/>
      <c r="N52" s="1073"/>
      <c r="O52" s="1073"/>
      <c r="P52" s="1073"/>
      <c r="Q52" s="1073"/>
    </row>
    <row r="53" spans="1:17">
      <c r="A53" s="737"/>
      <c r="B53" s="604" t="s">
        <v>1389</v>
      </c>
      <c r="C53" s="604" t="s">
        <v>217</v>
      </c>
      <c r="D53" s="604" t="s">
        <v>1128</v>
      </c>
      <c r="E53" s="603" t="s">
        <v>889</v>
      </c>
      <c r="F53" s="841"/>
      <c r="G53" s="841"/>
      <c r="H53" s="841"/>
      <c r="I53" s="841"/>
      <c r="J53" s="841"/>
      <c r="K53" s="841"/>
      <c r="L53" s="841"/>
      <c r="M53" s="841"/>
      <c r="N53" s="841"/>
      <c r="O53" s="841"/>
      <c r="P53" s="841"/>
      <c r="Q53" s="841"/>
    </row>
    <row r="54" spans="1:17">
      <c r="A54" s="737"/>
      <c r="B54" s="604" t="s">
        <v>756</v>
      </c>
      <c r="C54" s="604" t="s">
        <v>217</v>
      </c>
      <c r="D54" s="604" t="s">
        <v>1127</v>
      </c>
      <c r="E54" s="603" t="s">
        <v>889</v>
      </c>
      <c r="F54" s="869"/>
      <c r="G54" s="869"/>
      <c r="H54" s="869"/>
      <c r="I54" s="869"/>
      <c r="J54" s="869"/>
      <c r="K54" s="869"/>
      <c r="L54" s="869"/>
      <c r="M54" s="869"/>
      <c r="N54" s="869"/>
      <c r="O54" s="869"/>
      <c r="P54" s="869"/>
      <c r="Q54" s="869"/>
    </row>
    <row r="55" spans="1:17">
      <c r="A55" s="737"/>
      <c r="B55" s="604" t="s">
        <v>1567</v>
      </c>
      <c r="C55" s="604" t="s">
        <v>217</v>
      </c>
      <c r="D55" s="604" t="s">
        <v>1128</v>
      </c>
      <c r="E55" s="603" t="s">
        <v>889</v>
      </c>
      <c r="F55" s="1075"/>
      <c r="G55" s="1075"/>
      <c r="H55" s="1075"/>
      <c r="I55" s="1075"/>
      <c r="J55" s="1075"/>
      <c r="K55" s="1075"/>
      <c r="L55" s="1075"/>
      <c r="M55" s="1075"/>
      <c r="N55" s="1075"/>
      <c r="O55" s="1075"/>
      <c r="P55" s="1075"/>
      <c r="Q55" s="1075"/>
    </row>
    <row r="56" spans="1:17">
      <c r="A56" s="737"/>
      <c r="B56" s="604" t="s">
        <v>1169</v>
      </c>
      <c r="C56" s="604" t="s">
        <v>828</v>
      </c>
      <c r="D56" s="604" t="s">
        <v>1128</v>
      </c>
      <c r="E56" s="603" t="s">
        <v>889</v>
      </c>
      <c r="F56" s="869"/>
      <c r="G56" s="869"/>
      <c r="H56" s="869"/>
      <c r="I56" s="869"/>
      <c r="J56" s="869"/>
      <c r="K56" s="869"/>
      <c r="L56" s="869"/>
      <c r="M56" s="869"/>
      <c r="N56" s="869"/>
      <c r="O56" s="869"/>
      <c r="P56" s="869"/>
      <c r="Q56" s="869"/>
    </row>
    <row r="57" spans="1:17">
      <c r="A57" s="737"/>
      <c r="B57" s="604" t="s">
        <v>1155</v>
      </c>
      <c r="C57" s="604" t="s">
        <v>766</v>
      </c>
      <c r="D57" s="604" t="s">
        <v>1128</v>
      </c>
      <c r="E57" s="603" t="s">
        <v>889</v>
      </c>
      <c r="F57" s="869"/>
      <c r="G57" s="869"/>
      <c r="H57" s="869"/>
      <c r="I57" s="869"/>
      <c r="J57" s="869"/>
      <c r="K57" s="869"/>
      <c r="L57" s="869"/>
      <c r="M57" s="869"/>
      <c r="N57" s="869"/>
      <c r="O57" s="869"/>
      <c r="P57" s="869"/>
      <c r="Q57" s="869"/>
    </row>
    <row r="58" spans="1:17">
      <c r="A58" s="737"/>
      <c r="B58" s="604" t="s">
        <v>825</v>
      </c>
      <c r="C58" s="604" t="s">
        <v>766</v>
      </c>
      <c r="D58" s="604" t="s">
        <v>1127</v>
      </c>
      <c r="E58" s="603" t="s">
        <v>889</v>
      </c>
      <c r="F58" s="869"/>
      <c r="G58" s="869"/>
      <c r="H58" s="869"/>
      <c r="I58" s="869"/>
      <c r="J58" s="869"/>
      <c r="K58" s="869"/>
      <c r="L58" s="869"/>
      <c r="M58" s="869"/>
      <c r="N58" s="869"/>
      <c r="O58" s="869"/>
      <c r="P58" s="869"/>
      <c r="Q58" s="869"/>
    </row>
    <row r="59" spans="1:17">
      <c r="A59" s="737"/>
      <c r="B59" s="604" t="s">
        <v>1559</v>
      </c>
      <c r="C59" s="604" t="s">
        <v>766</v>
      </c>
      <c r="D59" s="604" t="s">
        <v>1128</v>
      </c>
      <c r="E59" s="603" t="s">
        <v>889</v>
      </c>
      <c r="F59" s="1073"/>
      <c r="G59" s="1073"/>
      <c r="H59" s="1073"/>
      <c r="I59" s="1073"/>
      <c r="J59" s="1073"/>
      <c r="K59" s="1073"/>
      <c r="L59" s="1073"/>
      <c r="M59" s="1073"/>
      <c r="N59" s="1073"/>
      <c r="O59" s="1073"/>
      <c r="P59" s="1073"/>
      <c r="Q59" s="1073"/>
    </row>
    <row r="60" spans="1:17">
      <c r="A60" s="737"/>
      <c r="B60" s="604" t="s">
        <v>1562</v>
      </c>
      <c r="C60" s="604" t="s">
        <v>766</v>
      </c>
      <c r="D60" s="604" t="s">
        <v>1128</v>
      </c>
      <c r="E60" s="603" t="s">
        <v>889</v>
      </c>
      <c r="F60" s="1075"/>
      <c r="G60" s="1075"/>
      <c r="H60" s="1075"/>
      <c r="I60" s="1075"/>
      <c r="J60" s="1075"/>
      <c r="K60" s="1075"/>
      <c r="L60" s="1075"/>
      <c r="M60" s="1075"/>
      <c r="N60" s="1075"/>
      <c r="O60" s="1075"/>
      <c r="P60" s="1075"/>
      <c r="Q60" s="1075"/>
    </row>
    <row r="61" spans="1:17" ht="11.25" customHeight="1">
      <c r="A61" s="737" t="s">
        <v>894</v>
      </c>
      <c r="B61" s="604" t="s">
        <v>693</v>
      </c>
      <c r="C61" s="604" t="s">
        <v>236</v>
      </c>
      <c r="D61" s="604" t="s">
        <v>1128</v>
      </c>
      <c r="E61" s="603" t="s">
        <v>889</v>
      </c>
    </row>
    <row r="62" spans="1:17">
      <c r="A62" s="737"/>
      <c r="B62" s="604" t="s">
        <v>302</v>
      </c>
      <c r="C62" s="604" t="s">
        <v>966</v>
      </c>
      <c r="D62" s="604" t="s">
        <v>1127</v>
      </c>
      <c r="E62" s="603" t="s">
        <v>889</v>
      </c>
    </row>
    <row r="63" spans="1:17">
      <c r="A63" s="737"/>
      <c r="B63" s="604" t="s">
        <v>630</v>
      </c>
      <c r="C63" s="604" t="s">
        <v>226</v>
      </c>
      <c r="D63" s="604" t="s">
        <v>1128</v>
      </c>
      <c r="E63" s="603" t="s">
        <v>889</v>
      </c>
    </row>
    <row r="64" spans="1:17">
      <c r="A64" s="737"/>
      <c r="B64" s="604" t="s">
        <v>797</v>
      </c>
      <c r="C64" s="604" t="s">
        <v>232</v>
      </c>
      <c r="D64" s="604" t="s">
        <v>1128</v>
      </c>
      <c r="E64" s="603" t="s">
        <v>889</v>
      </c>
    </row>
    <row r="65" spans="1:17">
      <c r="A65" s="737"/>
      <c r="B65" s="604" t="s">
        <v>798</v>
      </c>
      <c r="C65" s="604" t="s">
        <v>234</v>
      </c>
      <c r="D65" s="604" t="s">
        <v>1128</v>
      </c>
      <c r="E65" s="603" t="s">
        <v>889</v>
      </c>
    </row>
    <row r="66" spans="1:17">
      <c r="A66" s="737"/>
      <c r="B66" s="604" t="s">
        <v>892</v>
      </c>
      <c r="C66" s="604" t="s">
        <v>229</v>
      </c>
      <c r="D66" s="604" t="s">
        <v>1128</v>
      </c>
      <c r="E66" s="603" t="s">
        <v>889</v>
      </c>
    </row>
    <row r="67" spans="1:17">
      <c r="A67" s="737"/>
      <c r="B67" s="604" t="s">
        <v>799</v>
      </c>
      <c r="C67" s="604" t="s">
        <v>233</v>
      </c>
      <c r="D67" s="604" t="s">
        <v>1128</v>
      </c>
      <c r="E67" s="603" t="s">
        <v>889</v>
      </c>
    </row>
    <row r="68" spans="1:17">
      <c r="A68" s="737"/>
      <c r="B68" s="604" t="s">
        <v>691</v>
      </c>
      <c r="C68" s="604" t="s">
        <v>231</v>
      </c>
      <c r="D68" s="604" t="s">
        <v>1128</v>
      </c>
      <c r="E68" s="603" t="s">
        <v>889</v>
      </c>
    </row>
    <row r="69" spans="1:17">
      <c r="A69" s="737"/>
      <c r="B69" s="604" t="s">
        <v>1001</v>
      </c>
      <c r="C69" s="604" t="s">
        <v>1009</v>
      </c>
      <c r="D69" s="604" t="s">
        <v>1128</v>
      </c>
      <c r="E69" s="603" t="s">
        <v>889</v>
      </c>
    </row>
    <row r="70" spans="1:17">
      <c r="A70" s="737"/>
      <c r="B70" s="604" t="s">
        <v>855</v>
      </c>
      <c r="C70" s="604" t="s">
        <v>227</v>
      </c>
      <c r="D70" s="604" t="s">
        <v>1128</v>
      </c>
      <c r="E70" s="603" t="s">
        <v>889</v>
      </c>
    </row>
    <row r="71" spans="1:17">
      <c r="A71" s="737"/>
      <c r="B71" s="604" t="s">
        <v>1004</v>
      </c>
      <c r="C71" s="604" t="s">
        <v>415</v>
      </c>
      <c r="D71" s="604" t="s">
        <v>1128</v>
      </c>
      <c r="E71" s="603" t="s">
        <v>889</v>
      </c>
    </row>
    <row r="72" spans="1:17">
      <c r="A72" s="737"/>
      <c r="B72" s="604" t="s">
        <v>29</v>
      </c>
      <c r="C72" s="604" t="s">
        <v>235</v>
      </c>
      <c r="D72" s="604" t="s">
        <v>1128</v>
      </c>
      <c r="E72" s="603" t="s">
        <v>889</v>
      </c>
    </row>
    <row r="73" spans="1:17">
      <c r="A73" s="737"/>
      <c r="B73" s="604" t="s">
        <v>628</v>
      </c>
      <c r="C73" s="604" t="s">
        <v>228</v>
      </c>
      <c r="D73" s="604" t="s">
        <v>1128</v>
      </c>
      <c r="E73" s="603" t="s">
        <v>889</v>
      </c>
    </row>
    <row r="74" spans="1:17">
      <c r="A74" s="737"/>
      <c r="B74" s="604" t="s">
        <v>1006</v>
      </c>
      <c r="C74" s="604" t="s">
        <v>1008</v>
      </c>
      <c r="D74" s="604" t="s">
        <v>1128</v>
      </c>
      <c r="E74" s="603" t="s">
        <v>889</v>
      </c>
    </row>
    <row r="75" spans="1:17">
      <c r="A75" s="737"/>
      <c r="B75" s="604" t="s">
        <v>1203</v>
      </c>
      <c r="C75" s="604" t="s">
        <v>225</v>
      </c>
      <c r="D75" s="604" t="s">
        <v>1128</v>
      </c>
      <c r="E75" s="603" t="s">
        <v>889</v>
      </c>
    </row>
    <row r="76" spans="1:17">
      <c r="A76" s="737"/>
      <c r="B76" s="604" t="s">
        <v>1259</v>
      </c>
      <c r="C76" s="604" t="s">
        <v>225</v>
      </c>
      <c r="D76" s="604" t="s">
        <v>1128</v>
      </c>
      <c r="E76" s="603" t="s">
        <v>889</v>
      </c>
    </row>
    <row r="77" spans="1:17">
      <c r="A77" s="737"/>
      <c r="B77" s="604" t="s">
        <v>1261</v>
      </c>
      <c r="C77" s="604" t="s">
        <v>225</v>
      </c>
      <c r="D77" s="604" t="s">
        <v>1128</v>
      </c>
      <c r="E77" s="603" t="s">
        <v>889</v>
      </c>
    </row>
    <row r="78" spans="1:17">
      <c r="A78" s="737"/>
      <c r="B78" s="604" t="s">
        <v>854</v>
      </c>
      <c r="C78" s="604" t="s">
        <v>225</v>
      </c>
      <c r="D78" s="604" t="s">
        <v>1128</v>
      </c>
      <c r="E78" s="603" t="s">
        <v>889</v>
      </c>
      <c r="F78" s="841"/>
      <c r="G78" s="841"/>
      <c r="H78" s="841"/>
      <c r="I78" s="841"/>
      <c r="J78" s="841"/>
      <c r="K78" s="841"/>
      <c r="L78" s="841"/>
      <c r="M78" s="841"/>
      <c r="N78" s="841"/>
      <c r="O78" s="841"/>
      <c r="P78" s="841"/>
      <c r="Q78" s="841"/>
    </row>
    <row r="79" spans="1:17">
      <c r="A79" s="737"/>
      <c r="B79" s="604" t="s">
        <v>1162</v>
      </c>
      <c r="C79" s="604" t="s">
        <v>225</v>
      </c>
      <c r="D79" s="604" t="s">
        <v>1128</v>
      </c>
      <c r="E79" s="603" t="s">
        <v>889</v>
      </c>
      <c r="F79" s="869"/>
      <c r="G79" s="869"/>
      <c r="H79" s="869"/>
      <c r="I79" s="869"/>
      <c r="J79" s="869"/>
      <c r="K79" s="869"/>
      <c r="L79" s="869"/>
      <c r="M79" s="869"/>
      <c r="N79" s="869"/>
      <c r="O79" s="869"/>
      <c r="P79" s="869"/>
      <c r="Q79" s="869"/>
    </row>
    <row r="80" spans="1:17">
      <c r="A80" s="737"/>
      <c r="B80" s="604" t="s">
        <v>853</v>
      </c>
      <c r="C80" s="604" t="s">
        <v>225</v>
      </c>
      <c r="D80" s="604" t="s">
        <v>1128</v>
      </c>
      <c r="E80" s="603" t="s">
        <v>889</v>
      </c>
      <c r="F80" s="869"/>
      <c r="G80" s="869"/>
      <c r="H80" s="869"/>
      <c r="I80" s="869"/>
      <c r="J80" s="869"/>
      <c r="K80" s="869"/>
      <c r="L80" s="869"/>
      <c r="M80" s="869"/>
      <c r="N80" s="869"/>
      <c r="O80" s="869"/>
      <c r="P80" s="869"/>
      <c r="Q80" s="869"/>
    </row>
    <row r="81" spans="1:17">
      <c r="A81" s="737"/>
      <c r="B81" s="604" t="s">
        <v>1556</v>
      </c>
      <c r="C81" s="604" t="s">
        <v>225</v>
      </c>
      <c r="D81" s="604" t="s">
        <v>1128</v>
      </c>
      <c r="E81" s="603" t="s">
        <v>889</v>
      </c>
      <c r="F81" s="1075"/>
      <c r="G81" s="1075"/>
      <c r="H81" s="1075"/>
      <c r="I81" s="1075"/>
      <c r="J81" s="1075"/>
      <c r="K81" s="1075"/>
      <c r="L81" s="1075"/>
      <c r="M81" s="1075"/>
      <c r="N81" s="1075"/>
      <c r="O81" s="1075"/>
      <c r="P81" s="1075"/>
      <c r="Q81" s="1075"/>
    </row>
    <row r="82" spans="1:17">
      <c r="A82" s="737"/>
      <c r="B82" s="604" t="s">
        <v>1561</v>
      </c>
      <c r="C82" s="604" t="s">
        <v>225</v>
      </c>
      <c r="D82" s="604" t="s">
        <v>1128</v>
      </c>
      <c r="E82" s="603" t="s">
        <v>889</v>
      </c>
      <c r="F82" s="1073"/>
      <c r="G82" s="1073"/>
      <c r="H82" s="1073"/>
      <c r="I82" s="1073"/>
      <c r="J82" s="1073"/>
      <c r="K82" s="1073"/>
      <c r="L82" s="1073"/>
      <c r="M82" s="1073"/>
      <c r="N82" s="1073"/>
      <c r="O82" s="1073"/>
      <c r="P82" s="1073"/>
      <c r="Q82" s="1073"/>
    </row>
    <row r="83" spans="1:17">
      <c r="A83" s="737" t="s">
        <v>594</v>
      </c>
      <c r="B83" s="604" t="s">
        <v>294</v>
      </c>
      <c r="C83" s="604" t="s">
        <v>416</v>
      </c>
      <c r="D83" s="604" t="s">
        <v>1128</v>
      </c>
      <c r="E83" s="603" t="s">
        <v>889</v>
      </c>
    </row>
    <row r="84" spans="1:17">
      <c r="A84" s="737"/>
      <c r="B84" s="604" t="s">
        <v>411</v>
      </c>
      <c r="C84" s="604" t="s">
        <v>403</v>
      </c>
      <c r="D84" s="604" t="s">
        <v>1128</v>
      </c>
      <c r="E84" s="603" t="s">
        <v>889</v>
      </c>
    </row>
    <row r="85" spans="1:17">
      <c r="A85" s="737"/>
      <c r="B85" s="604" t="s">
        <v>60</v>
      </c>
      <c r="C85" s="604" t="s">
        <v>462</v>
      </c>
      <c r="D85" s="604" t="s">
        <v>1128</v>
      </c>
      <c r="E85" s="603" t="s">
        <v>889</v>
      </c>
    </row>
    <row r="86" spans="1:17">
      <c r="A86" s="737"/>
      <c r="B86" s="604" t="s">
        <v>1163</v>
      </c>
      <c r="C86" s="604" t="s">
        <v>150</v>
      </c>
      <c r="D86" s="604" t="s">
        <v>1128</v>
      </c>
      <c r="E86" s="603" t="s">
        <v>889</v>
      </c>
    </row>
    <row r="87" spans="1:17">
      <c r="A87" s="737"/>
      <c r="B87" s="604" t="s">
        <v>290</v>
      </c>
      <c r="C87" s="604" t="s">
        <v>150</v>
      </c>
      <c r="D87" s="604" t="s">
        <v>1127</v>
      </c>
      <c r="E87" s="603" t="s">
        <v>889</v>
      </c>
    </row>
    <row r="88" spans="1:17">
      <c r="A88" s="737"/>
      <c r="B88" s="604" t="s">
        <v>1007</v>
      </c>
      <c r="C88" s="604" t="s">
        <v>150</v>
      </c>
      <c r="D88" s="604" t="s">
        <v>1128</v>
      </c>
      <c r="E88" s="603" t="s">
        <v>889</v>
      </c>
    </row>
    <row r="89" spans="1:17">
      <c r="A89" s="737"/>
      <c r="B89" s="604" t="s">
        <v>998</v>
      </c>
      <c r="C89" s="604" t="s">
        <v>150</v>
      </c>
      <c r="D89" s="604" t="s">
        <v>1128</v>
      </c>
      <c r="E89" s="603" t="s">
        <v>1023</v>
      </c>
    </row>
    <row r="90" spans="1:17">
      <c r="A90" s="737"/>
      <c r="B90" s="604" t="s">
        <v>971</v>
      </c>
      <c r="C90" s="604" t="s">
        <v>150</v>
      </c>
      <c r="D90" s="604" t="s">
        <v>1127</v>
      </c>
      <c r="E90" s="603" t="s">
        <v>889</v>
      </c>
    </row>
    <row r="91" spans="1:17">
      <c r="A91" s="737"/>
      <c r="B91" s="604" t="s">
        <v>970</v>
      </c>
      <c r="C91" s="604" t="s">
        <v>150</v>
      </c>
      <c r="D91" s="604" t="s">
        <v>1127</v>
      </c>
      <c r="E91" s="603" t="s">
        <v>891</v>
      </c>
    </row>
    <row r="92" spans="1:17">
      <c r="A92" s="737"/>
      <c r="B92" s="604" t="s">
        <v>1565</v>
      </c>
      <c r="C92" s="604" t="s">
        <v>238</v>
      </c>
      <c r="D92" s="604" t="s">
        <v>1128</v>
      </c>
      <c r="E92" s="603" t="s">
        <v>889</v>
      </c>
      <c r="F92" s="1075"/>
      <c r="G92" s="1075"/>
      <c r="H92" s="1075"/>
      <c r="I92" s="1075"/>
      <c r="J92" s="1075"/>
      <c r="K92" s="1075"/>
      <c r="L92" s="1075"/>
      <c r="M92" s="1075"/>
      <c r="N92" s="1075"/>
      <c r="O92" s="1075"/>
      <c r="P92" s="1075"/>
      <c r="Q92" s="1075"/>
    </row>
    <row r="93" spans="1:17">
      <c r="A93" s="737"/>
      <c r="B93" s="604" t="s">
        <v>827</v>
      </c>
      <c r="C93" s="604" t="s">
        <v>238</v>
      </c>
      <c r="D93" s="604" t="s">
        <v>1128</v>
      </c>
      <c r="E93" s="603" t="s">
        <v>889</v>
      </c>
    </row>
    <row r="94" spans="1:17">
      <c r="A94" s="737"/>
      <c r="B94" s="604" t="s">
        <v>296</v>
      </c>
      <c r="C94" s="604" t="s">
        <v>242</v>
      </c>
      <c r="D94" s="604" t="s">
        <v>1127</v>
      </c>
      <c r="E94" s="603" t="s">
        <v>889</v>
      </c>
    </row>
    <row r="95" spans="1:17">
      <c r="A95" s="737"/>
      <c r="B95" s="604" t="s">
        <v>973</v>
      </c>
      <c r="C95" s="604" t="s">
        <v>768</v>
      </c>
      <c r="D95" s="604" t="s">
        <v>1127</v>
      </c>
      <c r="E95" s="603" t="s">
        <v>888</v>
      </c>
    </row>
    <row r="96" spans="1:17">
      <c r="A96" s="737"/>
      <c r="B96" s="604" t="s">
        <v>1002</v>
      </c>
      <c r="C96" s="604" t="s">
        <v>1010</v>
      </c>
      <c r="D96" s="604" t="s">
        <v>1128</v>
      </c>
      <c r="E96" s="603" t="s">
        <v>889</v>
      </c>
    </row>
    <row r="97" spans="1:17">
      <c r="A97" s="737"/>
      <c r="B97" s="604" t="s">
        <v>59</v>
      </c>
      <c r="C97" s="604" t="s">
        <v>243</v>
      </c>
      <c r="D97" s="604" t="s">
        <v>1128</v>
      </c>
      <c r="E97" s="603" t="s">
        <v>889</v>
      </c>
    </row>
    <row r="98" spans="1:17">
      <c r="A98" s="737"/>
      <c r="B98" s="604" t="s">
        <v>293</v>
      </c>
      <c r="C98" s="604" t="s">
        <v>401</v>
      </c>
      <c r="D98" s="604" t="s">
        <v>1128</v>
      </c>
      <c r="E98" s="603" t="s">
        <v>889</v>
      </c>
    </row>
    <row r="99" spans="1:17">
      <c r="A99" s="737"/>
      <c r="B99" s="604" t="s">
        <v>1005</v>
      </c>
      <c r="C99" s="604" t="s">
        <v>1011</v>
      </c>
      <c r="D99" s="604" t="s">
        <v>1128</v>
      </c>
      <c r="E99" s="603" t="s">
        <v>889</v>
      </c>
    </row>
    <row r="100" spans="1:17">
      <c r="A100" s="737"/>
      <c r="B100" s="604" t="s">
        <v>61</v>
      </c>
      <c r="C100" s="604" t="s">
        <v>463</v>
      </c>
      <c r="D100" s="604" t="s">
        <v>1128</v>
      </c>
      <c r="E100" s="603" t="s">
        <v>890</v>
      </c>
    </row>
    <row r="101" spans="1:17">
      <c r="A101" s="737"/>
      <c r="B101" s="604" t="s">
        <v>1262</v>
      </c>
      <c r="C101" s="604" t="s">
        <v>237</v>
      </c>
      <c r="D101" s="604" t="s">
        <v>1128</v>
      </c>
      <c r="E101" s="603" t="s">
        <v>889</v>
      </c>
    </row>
    <row r="102" spans="1:17">
      <c r="A102" s="737"/>
      <c r="B102" s="604" t="s">
        <v>82</v>
      </c>
      <c r="C102" s="604" t="s">
        <v>237</v>
      </c>
      <c r="D102" s="604" t="s">
        <v>1128</v>
      </c>
      <c r="E102" s="603" t="s">
        <v>889</v>
      </c>
    </row>
    <row r="103" spans="1:17">
      <c r="A103" s="737"/>
      <c r="B103" s="604" t="s">
        <v>972</v>
      </c>
      <c r="C103" s="604" t="s">
        <v>237</v>
      </c>
      <c r="D103" s="604" t="s">
        <v>1128</v>
      </c>
      <c r="E103" s="603" t="s">
        <v>889</v>
      </c>
    </row>
    <row r="104" spans="1:17">
      <c r="A104" s="737"/>
      <c r="B104" s="604" t="s">
        <v>1582</v>
      </c>
      <c r="C104" s="604" t="s">
        <v>237</v>
      </c>
      <c r="D104" s="604" t="s">
        <v>1128</v>
      </c>
      <c r="E104" s="603" t="s">
        <v>889</v>
      </c>
      <c r="F104" s="1075"/>
      <c r="G104" s="1075"/>
      <c r="H104" s="1075"/>
      <c r="I104" s="1075"/>
      <c r="J104" s="1075"/>
      <c r="K104" s="1075"/>
      <c r="L104" s="1075"/>
      <c r="M104" s="1075"/>
      <c r="N104" s="1075"/>
      <c r="O104" s="1075"/>
      <c r="P104" s="1075"/>
      <c r="Q104" s="1075"/>
    </row>
    <row r="105" spans="1:17">
      <c r="A105" s="737"/>
      <c r="B105" s="604" t="s">
        <v>291</v>
      </c>
      <c r="C105" s="604" t="s">
        <v>239</v>
      </c>
      <c r="D105" s="604" t="s">
        <v>1128</v>
      </c>
      <c r="E105" s="603" t="s">
        <v>889</v>
      </c>
    </row>
    <row r="106" spans="1:17">
      <c r="A106" s="737"/>
      <c r="B106" s="604" t="s">
        <v>410</v>
      </c>
      <c r="C106" s="604" t="s">
        <v>230</v>
      </c>
      <c r="D106" s="604" t="s">
        <v>1128</v>
      </c>
      <c r="E106" s="603" t="s">
        <v>889</v>
      </c>
    </row>
    <row r="107" spans="1:17">
      <c r="A107" s="737"/>
      <c r="B107" s="604" t="s">
        <v>292</v>
      </c>
      <c r="C107" s="604" t="s">
        <v>240</v>
      </c>
      <c r="D107" s="604" t="s">
        <v>1128</v>
      </c>
      <c r="E107" s="603" t="s">
        <v>889</v>
      </c>
    </row>
    <row r="108" spans="1:17">
      <c r="A108" s="737"/>
      <c r="B108" s="604" t="s">
        <v>763</v>
      </c>
      <c r="C108" s="604" t="s">
        <v>223</v>
      </c>
      <c r="D108" s="604" t="s">
        <v>1128</v>
      </c>
      <c r="E108" s="603">
        <v>51</v>
      </c>
      <c r="F108" s="1008"/>
      <c r="G108" s="1008"/>
      <c r="H108" s="1008"/>
      <c r="I108" s="1008"/>
      <c r="J108" s="1008"/>
      <c r="K108" s="1008"/>
      <c r="L108" s="1008"/>
      <c r="M108" s="1008"/>
      <c r="N108" s="1008"/>
      <c r="O108" s="1008"/>
      <c r="P108" s="1008"/>
      <c r="Q108" s="1008"/>
    </row>
    <row r="109" spans="1:17">
      <c r="A109" s="737"/>
      <c r="B109" s="604" t="s">
        <v>62</v>
      </c>
      <c r="C109" s="604" t="s">
        <v>464</v>
      </c>
      <c r="D109" s="604" t="s">
        <v>1128</v>
      </c>
      <c r="E109" s="603" t="s">
        <v>889</v>
      </c>
    </row>
    <row r="110" spans="1:17">
      <c r="A110" s="737"/>
      <c r="B110" s="604" t="s">
        <v>1022</v>
      </c>
      <c r="C110" s="604" t="s">
        <v>464</v>
      </c>
      <c r="D110" s="604" t="s">
        <v>1128</v>
      </c>
      <c r="E110" s="603" t="s">
        <v>889</v>
      </c>
    </row>
    <row r="111" spans="1:17">
      <c r="A111" s="737"/>
      <c r="B111" s="604" t="s">
        <v>997</v>
      </c>
      <c r="C111" s="604" t="s">
        <v>464</v>
      </c>
      <c r="D111" s="604" t="s">
        <v>1128</v>
      </c>
      <c r="E111" s="603" t="s">
        <v>889</v>
      </c>
    </row>
    <row r="112" spans="1:17">
      <c r="A112" s="737"/>
      <c r="B112" s="604" t="s">
        <v>81</v>
      </c>
      <c r="C112" s="604" t="s">
        <v>464</v>
      </c>
      <c r="D112" s="604" t="s">
        <v>1128</v>
      </c>
      <c r="E112" s="603" t="s">
        <v>889</v>
      </c>
    </row>
    <row r="113" spans="1:17">
      <c r="A113" s="737"/>
      <c r="B113" s="604" t="s">
        <v>1570</v>
      </c>
      <c r="C113" s="604" t="s">
        <v>464</v>
      </c>
      <c r="D113" s="604" t="s">
        <v>1128</v>
      </c>
      <c r="E113" s="603" t="s">
        <v>889</v>
      </c>
      <c r="F113" s="1075"/>
      <c r="G113" s="1075"/>
      <c r="H113" s="1075"/>
      <c r="I113" s="1075"/>
      <c r="J113" s="1075"/>
      <c r="K113" s="1075"/>
      <c r="L113" s="1075"/>
      <c r="M113" s="1075"/>
      <c r="N113" s="1075"/>
      <c r="O113" s="1075"/>
      <c r="P113" s="1075"/>
      <c r="Q113" s="1075"/>
    </row>
    <row r="114" spans="1:17">
      <c r="A114" s="737" t="s">
        <v>595</v>
      </c>
      <c r="B114" s="604" t="s">
        <v>295</v>
      </c>
      <c r="C114" s="604" t="s">
        <v>241</v>
      </c>
      <c r="D114" s="604" t="s">
        <v>1128</v>
      </c>
      <c r="E114" s="603" t="s">
        <v>889</v>
      </c>
    </row>
    <row r="115" spans="1:17">
      <c r="A115" s="737"/>
      <c r="B115" s="604" t="s">
        <v>1573</v>
      </c>
      <c r="C115" s="604" t="s">
        <v>1574</v>
      </c>
      <c r="D115" s="604" t="s">
        <v>1128</v>
      </c>
      <c r="E115" s="603" t="s">
        <v>889</v>
      </c>
      <c r="F115" s="1075"/>
      <c r="G115" s="1075"/>
      <c r="H115" s="1075"/>
      <c r="I115" s="1075"/>
      <c r="J115" s="1075"/>
      <c r="K115" s="1075"/>
      <c r="L115" s="1075"/>
      <c r="M115" s="1075"/>
      <c r="N115" s="1075"/>
      <c r="O115" s="1075"/>
      <c r="P115" s="1075"/>
      <c r="Q115" s="1075"/>
    </row>
    <row r="116" spans="1:17">
      <c r="A116" s="737"/>
      <c r="B116" s="604" t="s">
        <v>412</v>
      </c>
      <c r="C116" s="604" t="s">
        <v>404</v>
      </c>
      <c r="D116" s="604" t="s">
        <v>1128</v>
      </c>
      <c r="E116" s="603" t="s">
        <v>889</v>
      </c>
    </row>
    <row r="117" spans="1:17">
      <c r="A117" s="737"/>
      <c r="B117" s="604" t="s">
        <v>52</v>
      </c>
      <c r="C117" s="604" t="s">
        <v>224</v>
      </c>
      <c r="D117" s="604" t="s">
        <v>1128</v>
      </c>
      <c r="E117" s="603" t="s">
        <v>889</v>
      </c>
    </row>
    <row r="118" spans="1:17">
      <c r="A118" s="737"/>
      <c r="B118" s="604" t="s">
        <v>1576</v>
      </c>
      <c r="C118" s="604" t="s">
        <v>1090</v>
      </c>
      <c r="D118" s="604" t="s">
        <v>1128</v>
      </c>
      <c r="E118" s="603" t="s">
        <v>889</v>
      </c>
      <c r="F118" s="1075"/>
      <c r="G118" s="1075"/>
      <c r="H118" s="1075"/>
      <c r="I118" s="1075"/>
      <c r="J118" s="1075"/>
      <c r="K118" s="1075"/>
      <c r="L118" s="1075"/>
      <c r="M118" s="1075"/>
      <c r="N118" s="1075"/>
      <c r="O118" s="1075"/>
      <c r="P118" s="1075"/>
      <c r="Q118" s="1075"/>
    </row>
    <row r="119" spans="1:17">
      <c r="A119" s="737"/>
      <c r="B119" s="604" t="s">
        <v>1096</v>
      </c>
      <c r="C119" s="604" t="s">
        <v>1095</v>
      </c>
      <c r="D119" s="604" t="s">
        <v>1128</v>
      </c>
      <c r="E119" s="603" t="s">
        <v>889</v>
      </c>
    </row>
    <row r="120" spans="1:17">
      <c r="A120" s="737"/>
      <c r="B120" s="604" t="s">
        <v>1000</v>
      </c>
      <c r="C120" s="604" t="s">
        <v>1013</v>
      </c>
      <c r="D120" s="604" t="s">
        <v>1128</v>
      </c>
      <c r="E120" s="603" t="s">
        <v>889</v>
      </c>
    </row>
    <row r="121" spans="1:17">
      <c r="A121" s="737"/>
      <c r="B121" s="604" t="s">
        <v>414</v>
      </c>
      <c r="C121" s="604" t="s">
        <v>466</v>
      </c>
      <c r="D121" s="604" t="s">
        <v>1128</v>
      </c>
      <c r="E121" s="603" t="s">
        <v>889</v>
      </c>
    </row>
    <row r="122" spans="1:17">
      <c r="A122" s="737"/>
      <c r="B122" s="604" t="s">
        <v>1577</v>
      </c>
      <c r="C122" s="604" t="s">
        <v>1090</v>
      </c>
      <c r="D122" s="604" t="s">
        <v>1128</v>
      </c>
      <c r="E122" s="603" t="s">
        <v>889</v>
      </c>
      <c r="F122" s="1075"/>
      <c r="G122" s="1075"/>
      <c r="H122" s="1075"/>
      <c r="I122" s="1075"/>
      <c r="J122" s="1075"/>
      <c r="K122" s="1075"/>
      <c r="L122" s="1075"/>
      <c r="M122" s="1075"/>
      <c r="N122" s="1075"/>
      <c r="O122" s="1075"/>
      <c r="P122" s="1075"/>
      <c r="Q122" s="1075"/>
    </row>
    <row r="123" spans="1:17">
      <c r="A123" s="737"/>
      <c r="B123" s="604" t="s">
        <v>1165</v>
      </c>
      <c r="C123" s="604" t="s">
        <v>1015</v>
      </c>
      <c r="D123" s="604" t="s">
        <v>1128</v>
      </c>
      <c r="E123" s="603" t="s">
        <v>889</v>
      </c>
    </row>
    <row r="124" spans="1:17">
      <c r="A124" s="737"/>
      <c r="B124" s="604" t="s">
        <v>1578</v>
      </c>
      <c r="C124" s="604" t="s">
        <v>1579</v>
      </c>
      <c r="D124" s="604" t="s">
        <v>1128</v>
      </c>
      <c r="E124" s="603" t="s">
        <v>889</v>
      </c>
      <c r="F124" s="1075"/>
      <c r="G124" s="1075"/>
      <c r="H124" s="1075"/>
      <c r="I124" s="1075"/>
      <c r="J124" s="1075"/>
      <c r="K124" s="1075"/>
      <c r="L124" s="1075"/>
      <c r="M124" s="1075"/>
      <c r="N124" s="1075"/>
      <c r="O124" s="1075"/>
      <c r="P124" s="1075"/>
      <c r="Q124" s="1075"/>
    </row>
    <row r="125" spans="1:17">
      <c r="A125" s="737"/>
      <c r="B125" s="604" t="s">
        <v>73</v>
      </c>
      <c r="C125" s="604" t="s">
        <v>74</v>
      </c>
      <c r="D125" s="604" t="s">
        <v>1128</v>
      </c>
      <c r="E125" s="603" t="s">
        <v>889</v>
      </c>
    </row>
    <row r="126" spans="1:17">
      <c r="A126" s="737"/>
      <c r="B126" s="604" t="s">
        <v>1003</v>
      </c>
      <c r="C126" s="604" t="s">
        <v>1012</v>
      </c>
      <c r="D126" s="604" t="s">
        <v>1128</v>
      </c>
      <c r="E126" s="603" t="s">
        <v>889</v>
      </c>
    </row>
    <row r="127" spans="1:17">
      <c r="A127" s="737"/>
      <c r="B127" s="604" t="s">
        <v>75</v>
      </c>
      <c r="C127" s="604" t="s">
        <v>76</v>
      </c>
      <c r="D127" s="604" t="s">
        <v>1128</v>
      </c>
      <c r="E127" s="603" t="s">
        <v>889</v>
      </c>
    </row>
    <row r="128" spans="1:17">
      <c r="A128" s="737"/>
      <c r="B128" s="604" t="s">
        <v>376</v>
      </c>
      <c r="C128" s="604" t="s">
        <v>402</v>
      </c>
      <c r="D128" s="604" t="s">
        <v>1128</v>
      </c>
      <c r="E128" s="603" t="s">
        <v>889</v>
      </c>
    </row>
    <row r="129" spans="1:5">
      <c r="A129" s="737"/>
      <c r="B129" s="604" t="s">
        <v>63</v>
      </c>
      <c r="C129" s="604" t="s">
        <v>465</v>
      </c>
      <c r="D129" s="604" t="s">
        <v>1128</v>
      </c>
      <c r="E129" s="603" t="s">
        <v>889</v>
      </c>
    </row>
    <row r="130" spans="1:5">
      <c r="A130" s="737"/>
      <c r="B130" s="604" t="s">
        <v>79</v>
      </c>
      <c r="C130" s="604" t="s">
        <v>80</v>
      </c>
      <c r="D130" s="604" t="s">
        <v>1128</v>
      </c>
      <c r="E130" s="603" t="s">
        <v>889</v>
      </c>
    </row>
    <row r="131" spans="1:5">
      <c r="A131" s="737"/>
      <c r="B131" s="604" t="s">
        <v>78</v>
      </c>
      <c r="C131" s="604" t="s">
        <v>77</v>
      </c>
      <c r="D131" s="604" t="s">
        <v>1128</v>
      </c>
      <c r="E131" s="603" t="s">
        <v>889</v>
      </c>
    </row>
    <row r="132" spans="1:5">
      <c r="A132" s="407"/>
      <c r="B132" s="730"/>
      <c r="C132" s="734"/>
      <c r="D132" s="735"/>
      <c r="E132" s="221"/>
    </row>
    <row r="133" spans="1:5" ht="43.5" customHeight="1">
      <c r="A133" s="1150" t="s">
        <v>1097</v>
      </c>
      <c r="B133" s="1326"/>
      <c r="C133" s="1326"/>
      <c r="D133" s="1326"/>
      <c r="E133" s="1150"/>
    </row>
    <row r="134" spans="1:5">
      <c r="B134" s="730"/>
      <c r="C134" s="730"/>
      <c r="D134" s="730"/>
    </row>
    <row r="135" spans="1:5">
      <c r="B135" s="730"/>
      <c r="C135" s="730"/>
      <c r="D135" s="730"/>
    </row>
    <row r="136" spans="1:5">
      <c r="B136" s="730"/>
      <c r="C136" s="730"/>
      <c r="D136" s="730"/>
    </row>
    <row r="137" spans="1:5">
      <c r="B137" s="730"/>
      <c r="C137" s="730"/>
      <c r="D137" s="730"/>
    </row>
    <row r="138" spans="1:5">
      <c r="B138" s="730"/>
      <c r="C138" s="730"/>
      <c r="D138" s="730"/>
    </row>
    <row r="139" spans="1:5">
      <c r="B139" s="730"/>
      <c r="C139" s="730"/>
      <c r="D139" s="730"/>
    </row>
    <row r="140" spans="1:5">
      <c r="B140" s="730"/>
      <c r="C140" s="730"/>
      <c r="D140" s="730"/>
    </row>
    <row r="141" spans="1:5">
      <c r="B141" s="730"/>
      <c r="C141" s="730"/>
      <c r="D141" s="730"/>
    </row>
    <row r="142" spans="1:5">
      <c r="B142" s="730"/>
      <c r="C142" s="730"/>
      <c r="D142" s="730"/>
    </row>
    <row r="143" spans="1:5">
      <c r="B143" s="730"/>
      <c r="C143" s="730"/>
      <c r="D143" s="730"/>
    </row>
    <row r="144" spans="1:5">
      <c r="B144" s="730"/>
      <c r="C144" s="730"/>
      <c r="D144" s="730"/>
    </row>
    <row r="145" spans="2:4">
      <c r="B145" s="730"/>
      <c r="C145" s="730"/>
      <c r="D145" s="730"/>
    </row>
    <row r="146" spans="2:4">
      <c r="B146" s="730"/>
      <c r="C146" s="730"/>
      <c r="D146" s="730"/>
    </row>
    <row r="147" spans="2:4">
      <c r="B147" s="730"/>
      <c r="C147" s="730"/>
      <c r="D147" s="730"/>
    </row>
    <row r="148" spans="2:4">
      <c r="B148" s="730"/>
      <c r="C148" s="730"/>
      <c r="D148" s="730"/>
    </row>
    <row r="149" spans="2:4">
      <c r="B149" s="730"/>
      <c r="C149" s="730"/>
      <c r="D149" s="730"/>
    </row>
    <row r="150" spans="2:4">
      <c r="B150" s="730"/>
      <c r="C150" s="730"/>
      <c r="D150" s="730"/>
    </row>
    <row r="151" spans="2:4">
      <c r="B151" s="730"/>
      <c r="C151" s="730"/>
      <c r="D151" s="730"/>
    </row>
    <row r="152" spans="2:4">
      <c r="B152" s="730"/>
      <c r="C152" s="730"/>
      <c r="D152" s="730"/>
    </row>
    <row r="153" spans="2:4">
      <c r="B153" s="730"/>
      <c r="C153" s="730"/>
      <c r="D153" s="730"/>
    </row>
    <row r="154" spans="2:4">
      <c r="B154" s="730"/>
      <c r="C154" s="730"/>
      <c r="D154" s="730"/>
    </row>
    <row r="155" spans="2:4">
      <c r="B155" s="730"/>
      <c r="C155" s="730"/>
      <c r="D155" s="730"/>
    </row>
    <row r="156" spans="2:4">
      <c r="B156" s="730"/>
      <c r="C156" s="730"/>
      <c r="D156" s="730"/>
    </row>
    <row r="157" spans="2:4">
      <c r="B157" s="730"/>
      <c r="C157" s="730"/>
      <c r="D157" s="730"/>
    </row>
    <row r="158" spans="2:4">
      <c r="B158" s="730"/>
      <c r="C158" s="730"/>
      <c r="D158" s="730"/>
    </row>
    <row r="159" spans="2:4">
      <c r="B159" s="730"/>
      <c r="C159" s="730"/>
      <c r="D159" s="730"/>
    </row>
    <row r="160" spans="2:4">
      <c r="B160" s="730"/>
      <c r="C160" s="730"/>
      <c r="D160" s="730"/>
    </row>
    <row r="161" spans="2:4">
      <c r="B161" s="730"/>
      <c r="C161" s="730"/>
      <c r="D161" s="730"/>
    </row>
    <row r="162" spans="2:4">
      <c r="B162" s="730"/>
      <c r="C162" s="730"/>
      <c r="D162" s="730"/>
    </row>
    <row r="163" spans="2:4">
      <c r="B163" s="730"/>
      <c r="C163" s="730"/>
      <c r="D163" s="730"/>
    </row>
    <row r="164" spans="2:4">
      <c r="B164" s="730"/>
      <c r="C164" s="730"/>
      <c r="D164" s="730"/>
    </row>
  </sheetData>
  <mergeCells count="2">
    <mergeCell ref="A133:E133"/>
    <mergeCell ref="A1:E1"/>
  </mergeCells>
  <phoneticPr fontId="0" type="noConversion"/>
  <pageMargins left="0.75" right="0.75" top="1" bottom="1" header="0.5" footer="0.5"/>
  <pageSetup paperSize="9" scale="84" orientation="portrait" r:id="rId1"/>
  <headerFooter alignWithMargins="0"/>
  <rowBreaks count="1" manualBreakCount="1">
    <brk id="70" max="4" man="1"/>
  </rowBreaks>
  <customProperties>
    <customPr name="SheetOptions" r:id="rId2"/>
  </customProperties>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0"/>
  <dimension ref="A1:Q4"/>
  <sheetViews>
    <sheetView zoomScaleNormal="100" workbookViewId="0">
      <selection sqref="A1:E1"/>
    </sheetView>
  </sheetViews>
  <sheetFormatPr baseColWidth="10" defaultColWidth="8.75" defaultRowHeight="11"/>
  <cols>
    <col min="1" max="5" width="26" style="205" customWidth="1"/>
    <col min="6" max="17" width="3.75" style="205" customWidth="1"/>
    <col min="18" max="16384" width="8.75" style="1085"/>
  </cols>
  <sheetData>
    <row r="1" spans="1:5" ht="15.75" customHeight="1">
      <c r="A1" s="1327" t="s">
        <v>1407</v>
      </c>
      <c r="B1" s="1327"/>
      <c r="C1" s="1327"/>
      <c r="D1" s="1327"/>
      <c r="E1" s="1327"/>
    </row>
    <row r="2" spans="1:5" ht="11.25" customHeight="1">
      <c r="A2" s="933"/>
      <c r="B2" s="933"/>
      <c r="C2" s="933"/>
      <c r="D2" s="933"/>
      <c r="E2" s="933"/>
    </row>
    <row r="3" spans="1:5" ht="69.75" customHeight="1">
      <c r="A3" s="1228" t="s">
        <v>1638</v>
      </c>
      <c r="B3" s="1228"/>
      <c r="C3" s="1228"/>
      <c r="D3" s="1228"/>
      <c r="E3" s="1228"/>
    </row>
    <row r="4" spans="1:5">
      <c r="A4" s="243"/>
      <c r="B4" s="243"/>
      <c r="C4" s="243"/>
      <c r="D4" s="243"/>
      <c r="E4" s="243"/>
    </row>
  </sheetData>
  <mergeCells count="2">
    <mergeCell ref="A1:E1"/>
    <mergeCell ref="A3:E3"/>
  </mergeCells>
  <pageMargins left="0.7" right="0.7" top="0.75" bottom="0.75" header="0.3" footer="0.3"/>
  <pageSetup paperSize="9" scale="84" orientation="portrait"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dimension ref="A1:AL367"/>
  <sheetViews>
    <sheetView workbookViewId="0">
      <pane ySplit="1" topLeftCell="A2" activePane="bottomLeft" state="frozen"/>
      <selection pane="bottomLeft" activeCell="A5" sqref="A5"/>
    </sheetView>
  </sheetViews>
  <sheetFormatPr baseColWidth="10" defaultColWidth="8.75" defaultRowHeight="11"/>
  <cols>
    <col min="1" max="1" width="48.5" bestFit="1" customWidth="1"/>
    <col min="2" max="3" width="12.25" customWidth="1"/>
    <col min="4" max="4" width="10.25" bestFit="1" customWidth="1"/>
    <col min="5" max="5" width="12.75" customWidth="1"/>
    <col min="6" max="7" width="10.75" bestFit="1" customWidth="1"/>
    <col min="8" max="8" width="9.75" bestFit="1" customWidth="1"/>
    <col min="9" max="9" width="12.75" customWidth="1"/>
    <col min="10" max="10" width="9.25" customWidth="1"/>
    <col min="11" max="12" width="12.75" customWidth="1"/>
    <col min="13" max="15" width="10.75" customWidth="1"/>
  </cols>
  <sheetData>
    <row r="1" spans="1:15">
      <c r="A1" t="s">
        <v>735</v>
      </c>
      <c r="D1" s="83"/>
      <c r="E1" s="82">
        <v>1</v>
      </c>
      <c r="I1" s="167">
        <v>38807</v>
      </c>
      <c r="J1" s="164" t="s">
        <v>267</v>
      </c>
      <c r="K1" s="166" t="s">
        <v>265</v>
      </c>
      <c r="L1" s="166" t="s">
        <v>266</v>
      </c>
    </row>
    <row r="2" spans="1:15" ht="16">
      <c r="A2" s="198" t="str">
        <f>+IF($E$1=1,M3,IF($E$1=2,N3,O3))</f>
        <v>WÄRTSILÄ-KONSERNI, TILINTARKASTAMATON</v>
      </c>
      <c r="I2" s="167">
        <v>38717</v>
      </c>
      <c r="J2" s="164" t="s">
        <v>267</v>
      </c>
      <c r="K2" s="166" t="s">
        <v>791</v>
      </c>
      <c r="L2" s="166" t="s">
        <v>266</v>
      </c>
    </row>
    <row r="3" spans="1:15">
      <c r="A3" s="10"/>
      <c r="I3" s="191" t="s">
        <v>792</v>
      </c>
      <c r="J3" s="190"/>
      <c r="K3" s="190"/>
      <c r="M3" t="s">
        <v>572</v>
      </c>
      <c r="N3" t="s">
        <v>625</v>
      </c>
      <c r="O3" t="s">
        <v>624</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787</v>
      </c>
      <c r="K8" s="174">
        <v>8160000</v>
      </c>
      <c r="L8" s="174"/>
      <c r="M8" s="10" t="s">
        <v>737</v>
      </c>
      <c r="N8" s="1" t="s">
        <v>738</v>
      </c>
      <c r="O8" s="10" t="s">
        <v>739</v>
      </c>
    </row>
    <row r="9" spans="1:15">
      <c r="A9" s="91" t="str">
        <f t="shared" si="0"/>
        <v>MEUR</v>
      </c>
      <c r="B9" s="131" t="s">
        <v>369</v>
      </c>
      <c r="C9" s="131" t="s">
        <v>369</v>
      </c>
      <c r="D9" s="131" t="s">
        <v>584</v>
      </c>
      <c r="E9" s="108">
        <v>2005</v>
      </c>
      <c r="F9" s="14"/>
      <c r="G9" s="15"/>
      <c r="H9" s="62"/>
      <c r="I9" s="4"/>
      <c r="J9" s="168"/>
      <c r="K9" s="173" t="s">
        <v>788</v>
      </c>
      <c r="L9" s="168"/>
      <c r="M9" s="6" t="s">
        <v>714</v>
      </c>
      <c r="N9" s="2" t="s">
        <v>714</v>
      </c>
      <c r="O9" s="6" t="s">
        <v>714</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268</v>
      </c>
      <c r="L10" s="4"/>
      <c r="M10" s="6" t="s">
        <v>596</v>
      </c>
      <c r="N10" s="2" t="s">
        <v>514</v>
      </c>
      <c r="O10" s="6" t="s">
        <v>154</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269</v>
      </c>
      <c r="L11" s="175" t="s">
        <v>271</v>
      </c>
      <c r="M11" s="6" t="s">
        <v>648</v>
      </c>
      <c r="N11" s="2" t="s">
        <v>647</v>
      </c>
      <c r="O11" s="6" t="s">
        <v>646</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270</v>
      </c>
      <c r="L12" s="178" t="s">
        <v>272</v>
      </c>
      <c r="M12" s="6" t="s">
        <v>597</v>
      </c>
      <c r="N12" s="2" t="s">
        <v>656</v>
      </c>
      <c r="O12" s="6" t="s">
        <v>155</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273</v>
      </c>
      <c r="L13" s="4"/>
      <c r="M13" s="6" t="s">
        <v>606</v>
      </c>
      <c r="N13" s="2" t="s">
        <v>517</v>
      </c>
      <c r="O13" s="6" t="s">
        <v>607</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811</v>
      </c>
      <c r="N14" s="2" t="s">
        <v>194</v>
      </c>
      <c r="O14" s="6" t="s">
        <v>532</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274</v>
      </c>
      <c r="L15" s="4"/>
      <c r="M15" s="6" t="s">
        <v>598</v>
      </c>
      <c r="N15" s="2" t="s">
        <v>190</v>
      </c>
      <c r="O15" s="6" t="s">
        <v>156</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69</v>
      </c>
      <c r="N16" s="2" t="s">
        <v>711</v>
      </c>
      <c r="O16" s="6" t="s">
        <v>382</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736</v>
      </c>
      <c r="N17" s="2" t="s">
        <v>516</v>
      </c>
      <c r="O17" s="6" t="s">
        <v>159</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605</v>
      </c>
      <c r="N18" s="2" t="s">
        <v>649</v>
      </c>
      <c r="O18" s="6" t="s">
        <v>127</v>
      </c>
    </row>
    <row r="19" spans="1:15">
      <c r="A19" s="85" t="str">
        <f t="shared" si="0"/>
        <v>Tilikauden verot</v>
      </c>
      <c r="B19" s="5" t="e">
        <f ca="1">_xll.HPVAL($J$1,$K$1,$K19,$I$1,"m.ctd","wa")/1000</f>
        <v>#NAME?</v>
      </c>
      <c r="C19" s="55">
        <v>12.157</v>
      </c>
      <c r="D19" s="56">
        <v>-24.137</v>
      </c>
      <c r="E19" s="42">
        <v>-43.957000000000001</v>
      </c>
      <c r="F19" s="5"/>
      <c r="G19" s="11"/>
      <c r="H19" s="64"/>
      <c r="I19" s="4"/>
      <c r="J19" s="4"/>
      <c r="K19" s="4" t="s">
        <v>275</v>
      </c>
      <c r="L19" s="4"/>
      <c r="M19" s="6" t="s">
        <v>651</v>
      </c>
      <c r="N19" s="2" t="s">
        <v>650</v>
      </c>
      <c r="O19" s="6" t="s">
        <v>652</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780</v>
      </c>
      <c r="K20" s="172" t="e">
        <f ca="1">_xll.HPVAL($J$1,$K$1,$L20,$I$1,"m.ctd","wa")/1000-B20</f>
        <v>#NAME?</v>
      </c>
      <c r="L20" s="4" t="s">
        <v>786</v>
      </c>
      <c r="M20" s="6" t="s">
        <v>600</v>
      </c>
      <c r="N20" s="2" t="s">
        <v>500</v>
      </c>
      <c r="O20" s="6" t="s">
        <v>531</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138</v>
      </c>
      <c r="N23" s="2" t="s">
        <v>836</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139</v>
      </c>
      <c r="N24" s="2" t="s">
        <v>580</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822</v>
      </c>
      <c r="N27" s="2" t="s">
        <v>821</v>
      </c>
      <c r="O27" s="6" t="s">
        <v>723</v>
      </c>
    </row>
    <row r="28" spans="1:15">
      <c r="A28" s="6" t="str">
        <f>+IF($E$1=1,M28,IF($E$1=2,N28,O28))</f>
        <v>Tulos/osake, EUR</v>
      </c>
      <c r="B28" s="6"/>
      <c r="C28" s="6">
        <f>+C23/94.107468</f>
        <v>0.55436620609110432</v>
      </c>
      <c r="D28" s="6">
        <v>0.72909999999999997</v>
      </c>
      <c r="E28" s="65">
        <v>1.8</v>
      </c>
      <c r="F28" s="6"/>
      <c r="G28" s="6"/>
      <c r="H28" s="63"/>
      <c r="I28" s="4"/>
      <c r="J28" s="4"/>
      <c r="K28" s="4"/>
      <c r="L28" s="4"/>
      <c r="M28" s="6" t="s">
        <v>330</v>
      </c>
      <c r="N28" s="2" t="s">
        <v>284</v>
      </c>
      <c r="O28" s="6" t="s">
        <v>189</v>
      </c>
    </row>
    <row r="29" spans="1:15">
      <c r="A29" s="85" t="str">
        <f>+IF($E$1=1,M29,IF($E$1=2,N29,O29))</f>
        <v>Laimennettu tulos/osake, EUR</v>
      </c>
      <c r="B29" s="89"/>
      <c r="C29" s="89">
        <v>0.55000000000000004</v>
      </c>
      <c r="D29" s="85">
        <v>0.72</v>
      </c>
      <c r="E29" s="90">
        <v>1.78</v>
      </c>
      <c r="F29" s="6"/>
      <c r="G29" s="5"/>
      <c r="H29" s="63"/>
      <c r="I29" s="4"/>
      <c r="J29" s="4"/>
      <c r="K29" s="4"/>
      <c r="L29" s="4"/>
      <c r="M29" s="4" t="s">
        <v>331</v>
      </c>
      <c r="N29" s="4" t="s">
        <v>522</v>
      </c>
      <c r="O29" s="4" t="s">
        <v>586</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740</v>
      </c>
      <c r="N33" s="1" t="s">
        <v>741</v>
      </c>
      <c r="O33" s="10" t="s">
        <v>742</v>
      </c>
    </row>
    <row r="34" spans="1:15">
      <c r="A34" s="91" t="str">
        <f t="shared" si="1"/>
        <v>MEUR</v>
      </c>
      <c r="B34" s="132" t="s">
        <v>130</v>
      </c>
      <c r="C34" s="132" t="s">
        <v>130</v>
      </c>
      <c r="D34" s="132" t="s">
        <v>249</v>
      </c>
      <c r="E34" s="128" t="s">
        <v>250</v>
      </c>
      <c r="F34" s="13"/>
      <c r="G34" s="15"/>
      <c r="H34" s="66"/>
      <c r="I34" s="4"/>
      <c r="J34" s="4"/>
      <c r="K34" s="4"/>
      <c r="L34" s="4"/>
      <c r="M34" s="6" t="s">
        <v>714</v>
      </c>
      <c r="N34" s="2" t="s">
        <v>714</v>
      </c>
      <c r="O34" s="6" t="s">
        <v>714</v>
      </c>
    </row>
    <row r="35" spans="1:15">
      <c r="A35" s="10" t="str">
        <f t="shared" si="1"/>
        <v>Pitkäaikaiset varat</v>
      </c>
      <c r="B35" s="10"/>
      <c r="C35" s="10"/>
      <c r="D35" s="10"/>
      <c r="F35" s="13"/>
      <c r="G35" s="15"/>
      <c r="H35" s="67"/>
      <c r="I35" s="4"/>
      <c r="J35" s="4"/>
      <c r="K35" s="4"/>
      <c r="L35" s="4"/>
      <c r="M35" s="10" t="s">
        <v>18</v>
      </c>
      <c r="N35" s="2" t="s">
        <v>19</v>
      </c>
      <c r="O35" s="6" t="s">
        <v>407</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557</v>
      </c>
      <c r="L36" s="4" t="s">
        <v>558</v>
      </c>
      <c r="M36" s="6" t="s">
        <v>626</v>
      </c>
      <c r="N36" s="2" t="s">
        <v>535</v>
      </c>
      <c r="O36" s="6" t="s">
        <v>538</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419</v>
      </c>
      <c r="L37" s="4"/>
      <c r="M37" s="6" t="s">
        <v>181</v>
      </c>
      <c r="N37" s="2" t="s">
        <v>182</v>
      </c>
      <c r="O37" s="6" t="s">
        <v>539</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544</v>
      </c>
      <c r="N38" s="2" t="s">
        <v>183</v>
      </c>
      <c r="O38" s="6" t="s">
        <v>184</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549</v>
      </c>
      <c r="N39" s="2" t="s">
        <v>332</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771</v>
      </c>
      <c r="L40" s="4" t="s">
        <v>420</v>
      </c>
      <c r="M40" s="6" t="s">
        <v>743</v>
      </c>
      <c r="N40" s="2" t="s">
        <v>744</v>
      </c>
      <c r="O40" s="6" t="s">
        <v>745</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773</v>
      </c>
      <c r="K41" s="176" t="s">
        <v>774</v>
      </c>
      <c r="L41" s="182">
        <v>1480000</v>
      </c>
      <c r="M41" s="6" t="s">
        <v>725</v>
      </c>
      <c r="N41" s="2" t="s">
        <v>537</v>
      </c>
      <c r="O41" s="6" t="s">
        <v>726</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128</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775</v>
      </c>
      <c r="L44" s="4"/>
      <c r="M44" s="6" t="s">
        <v>534</v>
      </c>
      <c r="N44" s="2" t="s">
        <v>536</v>
      </c>
      <c r="O44" s="6" t="s">
        <v>545</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779</v>
      </c>
      <c r="K45" s="176" t="s">
        <v>778</v>
      </c>
      <c r="L45" s="185">
        <v>1580000</v>
      </c>
      <c r="M45" s="6" t="s">
        <v>724</v>
      </c>
      <c r="N45" s="2" t="s">
        <v>537</v>
      </c>
      <c r="O45" s="6" t="s">
        <v>726</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776</v>
      </c>
      <c r="L46" s="28" t="s">
        <v>777</v>
      </c>
      <c r="M46" s="9" t="s">
        <v>540</v>
      </c>
      <c r="N46" s="7" t="s">
        <v>541</v>
      </c>
      <c r="O46" s="9" t="s">
        <v>542</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780</v>
      </c>
      <c r="K49" s="172" t="e">
        <f ca="1">_xll.HPVAL($J$1,$K$1,$L49,$I$1,"m.ctd","wa")/1000-B49</f>
        <v>#NAME?</v>
      </c>
      <c r="L49" s="4" t="s">
        <v>772</v>
      </c>
      <c r="M49" s="6" t="s">
        <v>132</v>
      </c>
      <c r="N49" s="2" t="s">
        <v>547</v>
      </c>
      <c r="O49" s="6" t="s">
        <v>701</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601</v>
      </c>
      <c r="N53" s="2" t="s">
        <v>121</v>
      </c>
      <c r="O53" s="6" t="s">
        <v>157</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781</v>
      </c>
      <c r="L54" s="4"/>
      <c r="M54" s="6" t="s">
        <v>602</v>
      </c>
      <c r="N54" s="2" t="s">
        <v>153</v>
      </c>
      <c r="O54" s="6" t="s">
        <v>158</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746</v>
      </c>
      <c r="N55" s="2" t="s">
        <v>796</v>
      </c>
      <c r="O55" s="6" t="s">
        <v>747</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599</v>
      </c>
      <c r="N57" s="2" t="s">
        <v>580</v>
      </c>
      <c r="O57" s="6" t="s">
        <v>543</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556</v>
      </c>
      <c r="N58" s="2" t="s">
        <v>518</v>
      </c>
      <c r="O58" s="6" t="s">
        <v>519</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727</v>
      </c>
      <c r="O60" s="6" t="s">
        <v>433</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782</v>
      </c>
      <c r="L61" s="17">
        <v>2250000</v>
      </c>
      <c r="M61" s="6" t="s">
        <v>751</v>
      </c>
      <c r="N61" s="2" t="s">
        <v>658</v>
      </c>
      <c r="O61" s="6" t="s">
        <v>659</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748</v>
      </c>
      <c r="N62" s="2" t="s">
        <v>749</v>
      </c>
      <c r="O62" s="6" t="s">
        <v>750</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783</v>
      </c>
      <c r="L63" s="4"/>
      <c r="M63" s="6" t="s">
        <v>140</v>
      </c>
      <c r="N63" s="2" t="s">
        <v>700</v>
      </c>
      <c r="O63" s="6" t="s">
        <v>699</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169</v>
      </c>
      <c r="N65" s="2" t="s">
        <v>170</v>
      </c>
      <c r="O65" s="6" t="s">
        <v>581</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784</v>
      </c>
      <c r="L66" s="4"/>
      <c r="M66" s="6" t="s">
        <v>751</v>
      </c>
      <c r="N66" s="2" t="s">
        <v>658</v>
      </c>
      <c r="O66" s="6" t="s">
        <v>659</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785</v>
      </c>
      <c r="L67" s="4" t="s">
        <v>784</v>
      </c>
      <c r="M67" s="6" t="s">
        <v>140</v>
      </c>
      <c r="N67" s="2" t="s">
        <v>700</v>
      </c>
      <c r="O67" s="6" t="s">
        <v>699</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105</v>
      </c>
      <c r="N70" s="41" t="s">
        <v>515</v>
      </c>
      <c r="O70" s="39" t="s">
        <v>106</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780</v>
      </c>
      <c r="K72" s="170" t="e">
        <f ca="1">B49-B72</f>
        <v>#NAME?</v>
      </c>
      <c r="L72" s="4"/>
      <c r="M72" s="6" t="s">
        <v>703</v>
      </c>
      <c r="N72" s="2" t="s">
        <v>185</v>
      </c>
      <c r="O72" s="6" t="s">
        <v>702</v>
      </c>
    </row>
    <row r="75" spans="1:17">
      <c r="A75" s="23" t="str">
        <f t="shared" ref="A75:A86" si="2">+IF($E$1=1,M75,IF($E$1=2,N75,O75))</f>
        <v>LYHENNETTY RAHAVIRTALASKELMA</v>
      </c>
      <c r="M75" s="21" t="s">
        <v>704</v>
      </c>
      <c r="N75" s="21" t="s">
        <v>303</v>
      </c>
      <c r="O75" s="26" t="s">
        <v>304</v>
      </c>
      <c r="P75" s="4"/>
      <c r="Q75" s="4"/>
    </row>
    <row r="76" spans="1:17">
      <c r="A76" s="97" t="str">
        <f t="shared" si="2"/>
        <v>MEUR</v>
      </c>
      <c r="B76" s="131" t="s">
        <v>369</v>
      </c>
      <c r="C76" s="131" t="s">
        <v>369</v>
      </c>
      <c r="D76" s="131" t="s">
        <v>584</v>
      </c>
      <c r="E76" s="109">
        <v>2005</v>
      </c>
      <c r="H76" s="63"/>
      <c r="M76" s="2" t="s">
        <v>714</v>
      </c>
      <c r="N76" s="2" t="s">
        <v>714</v>
      </c>
      <c r="O76" s="2" t="s">
        <v>714</v>
      </c>
      <c r="P76" s="4"/>
      <c r="Q76" s="4"/>
    </row>
    <row r="77" spans="1:17">
      <c r="A77" s="23" t="str">
        <f t="shared" si="2"/>
        <v>Liiketoiminnan rahavirta:</v>
      </c>
      <c r="H77" s="63"/>
      <c r="M77" s="4" t="s">
        <v>191</v>
      </c>
      <c r="N77" s="4" t="s">
        <v>192</v>
      </c>
      <c r="O77" s="25" t="s">
        <v>193</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606</v>
      </c>
      <c r="N79" s="4" t="s">
        <v>517</v>
      </c>
      <c r="O79" s="25" t="s">
        <v>607</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789</v>
      </c>
      <c r="L81" t="s">
        <v>790</v>
      </c>
      <c r="M81" s="28" t="s">
        <v>195</v>
      </c>
      <c r="N81" s="28" t="s">
        <v>861</v>
      </c>
      <c r="O81" s="29" t="s">
        <v>734</v>
      </c>
      <c r="P81" s="4"/>
      <c r="Q81" s="4"/>
    </row>
    <row r="82" spans="1:17">
      <c r="A82" s="18" t="str">
        <f t="shared" si="2"/>
        <v>Osuus osakkuusyhtiöiden tuloksesta</v>
      </c>
      <c r="B82" s="36" t="e">
        <f ca="1">-B17</f>
        <v>#NAME?</v>
      </c>
      <c r="C82" s="36">
        <f>-C17</f>
        <v>-6.657</v>
      </c>
      <c r="D82" s="36">
        <f>-D17</f>
        <v>-7.1479999999999997</v>
      </c>
      <c r="E82" s="22">
        <v>-10.91</v>
      </c>
      <c r="H82" s="63"/>
      <c r="J82" s="187" t="s">
        <v>779</v>
      </c>
      <c r="K82" s="187" t="s">
        <v>775</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862</v>
      </c>
      <c r="N83" s="4" t="s">
        <v>863</v>
      </c>
      <c r="O83" s="25" t="s">
        <v>864</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865</v>
      </c>
      <c r="N84" s="4" t="s">
        <v>866</v>
      </c>
      <c r="O84" s="25" t="s">
        <v>867</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609</v>
      </c>
      <c r="K85" t="s">
        <v>795</v>
      </c>
      <c r="L85" s="171" t="s">
        <v>610</v>
      </c>
      <c r="M85" s="28" t="s">
        <v>793</v>
      </c>
      <c r="N85" s="28" t="s">
        <v>794</v>
      </c>
      <c r="O85" s="25" t="s">
        <v>129</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611</v>
      </c>
      <c r="K86" t="s">
        <v>612</v>
      </c>
      <c r="L86" s="171" t="s">
        <v>613</v>
      </c>
      <c r="M86" s="30" t="s">
        <v>567</v>
      </c>
      <c r="N86" s="30" t="s">
        <v>568</v>
      </c>
      <c r="O86" s="31" t="s">
        <v>569</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868</v>
      </c>
      <c r="N88" s="4" t="s">
        <v>869</v>
      </c>
      <c r="O88" s="25" t="s">
        <v>870</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614</v>
      </c>
      <c r="L89" t="s">
        <v>615</v>
      </c>
      <c r="M89" s="4" t="s">
        <v>397</v>
      </c>
      <c r="N89" s="4" t="s">
        <v>496</v>
      </c>
      <c r="O89" s="25" t="s">
        <v>212</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395</v>
      </c>
      <c r="N90" s="4" t="s">
        <v>396</v>
      </c>
      <c r="O90" s="25" t="s">
        <v>176</v>
      </c>
      <c r="P90" s="4"/>
      <c r="Q90" s="4"/>
    </row>
    <row r="91" spans="1:17">
      <c r="A91" s="18" t="str">
        <f t="shared" si="3"/>
        <v>Luovutustulot osakkeista</v>
      </c>
      <c r="B91" s="193">
        <v>0.432</v>
      </c>
      <c r="C91" s="73">
        <v>0.432</v>
      </c>
      <c r="D91" s="36">
        <v>1.089</v>
      </c>
      <c r="E91" s="22">
        <v>0.7</v>
      </c>
      <c r="G91" s="36"/>
      <c r="H91" s="63"/>
      <c r="M91" s="4" t="s">
        <v>728</v>
      </c>
      <c r="N91" s="4" t="s">
        <v>552</v>
      </c>
      <c r="O91" s="25" t="s">
        <v>122</v>
      </c>
      <c r="P91" s="4"/>
      <c r="Q91" s="4"/>
    </row>
    <row r="92" spans="1:17">
      <c r="A92" s="94" t="str">
        <f t="shared" si="3"/>
        <v>Rahavirta muista investoinneista</v>
      </c>
      <c r="B92" s="194">
        <f>-0.95+0.086</f>
        <v>-0.86399999999999999</v>
      </c>
      <c r="C92" s="77">
        <f>-0.95+0.086</f>
        <v>-0.86399999999999999</v>
      </c>
      <c r="D92" s="42">
        <v>-0.39500000000000002</v>
      </c>
      <c r="E92" s="45">
        <v>0.9</v>
      </c>
      <c r="H92" s="63"/>
      <c r="M92" s="4" t="s">
        <v>497</v>
      </c>
      <c r="N92" s="4" t="s">
        <v>715</v>
      </c>
      <c r="O92" s="25" t="s">
        <v>320</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570</v>
      </c>
      <c r="N93" s="32" t="s">
        <v>571</v>
      </c>
      <c r="O93" s="33" t="s">
        <v>355</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321</v>
      </c>
      <c r="N95" s="4" t="s">
        <v>341</v>
      </c>
      <c r="O95" s="25" t="s">
        <v>342</v>
      </c>
      <c r="P95" s="4"/>
      <c r="Q95" s="4"/>
    </row>
    <row r="96" spans="1:17">
      <c r="A96" s="18" t="str">
        <f t="shared" si="4"/>
        <v>Maksullinen osakeanti</v>
      </c>
      <c r="B96" s="40" t="e">
        <f ca="1">(_xll.HPVAL($J$1,$K$1,$K96,$I$1,"m.ctd","wa")/1000)</f>
        <v>#NAME?</v>
      </c>
      <c r="C96" s="74">
        <f>139.572-121.886-1.235-16.284</f>
        <v>0.1670000000000087</v>
      </c>
      <c r="E96" s="22">
        <v>22.134</v>
      </c>
      <c r="H96" s="63"/>
      <c r="K96" t="s">
        <v>616</v>
      </c>
      <c r="M96" s="4" t="s">
        <v>343</v>
      </c>
      <c r="N96" s="4" t="s">
        <v>446</v>
      </c>
      <c r="O96" s="25" t="s">
        <v>447</v>
      </c>
      <c r="P96" s="4"/>
      <c r="Q96" s="4"/>
    </row>
    <row r="97" spans="1:17">
      <c r="A97" s="18" t="str">
        <f t="shared" si="4"/>
        <v>Pitkäaikaisten lainojen nostot</v>
      </c>
      <c r="B97" s="40" t="e">
        <f ca="1">(_xll.HPVAL($J$1,$K$1,$K97,$I$1,"m.ctd","wa")/1000)</f>
        <v>#NAME?</v>
      </c>
      <c r="C97" s="74">
        <v>2.1080000000000001</v>
      </c>
      <c r="D97" s="36">
        <v>20.574999999999999</v>
      </c>
      <c r="E97" s="22">
        <v>53.247</v>
      </c>
      <c r="H97" s="63"/>
      <c r="K97" t="s">
        <v>617</v>
      </c>
      <c r="M97" s="4" t="s">
        <v>662</v>
      </c>
      <c r="N97" s="4" t="s">
        <v>663</v>
      </c>
      <c r="O97" s="25" t="s">
        <v>664</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619</v>
      </c>
      <c r="K98" t="s">
        <v>620</v>
      </c>
      <c r="L98" t="s">
        <v>621</v>
      </c>
      <c r="M98" s="4" t="s">
        <v>665</v>
      </c>
      <c r="N98" s="4" t="s">
        <v>123</v>
      </c>
      <c r="O98" s="25" t="s">
        <v>666</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618</v>
      </c>
      <c r="M99" s="4" t="s">
        <v>667</v>
      </c>
      <c r="N99" s="4" t="s">
        <v>188</v>
      </c>
      <c r="O99" s="25" t="s">
        <v>608</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617</v>
      </c>
      <c r="L100" t="s">
        <v>622</v>
      </c>
      <c r="M100" s="27" t="s">
        <v>668</v>
      </c>
      <c r="N100" s="27" t="s">
        <v>669</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358</v>
      </c>
      <c r="N101" s="32" t="s">
        <v>357</v>
      </c>
      <c r="O101" s="33" t="s">
        <v>356</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513</v>
      </c>
      <c r="N103" s="30" t="s">
        <v>512</v>
      </c>
      <c r="O103" s="31" t="s">
        <v>657</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716</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623</v>
      </c>
      <c r="M107" s="4" t="s">
        <v>380</v>
      </c>
      <c r="N107" s="4" t="s">
        <v>717</v>
      </c>
      <c r="O107" s="25" t="s">
        <v>177</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124</v>
      </c>
      <c r="O108" s="25" t="s">
        <v>11</v>
      </c>
      <c r="P108" s="4"/>
      <c r="Q108" s="4"/>
    </row>
    <row r="109" spans="1:17">
      <c r="H109" s="63"/>
    </row>
    <row r="110" spans="1:17">
      <c r="A110" s="44" t="s">
        <v>677</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377</v>
      </c>
      <c r="N113" s="4" t="s">
        <v>187</v>
      </c>
      <c r="O113" s="4" t="s">
        <v>186</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746</v>
      </c>
      <c r="O114" s="25" t="s">
        <v>796</v>
      </c>
      <c r="P114" s="25" t="s">
        <v>468</v>
      </c>
      <c r="Q114" s="51"/>
      <c r="R114" s="51"/>
      <c r="S114" s="25"/>
      <c r="T114" s="25" t="s">
        <v>469</v>
      </c>
      <c r="U114" s="25" t="s">
        <v>23</v>
      </c>
      <c r="V114" s="25"/>
      <c r="W114" s="25"/>
      <c r="X114" s="25"/>
      <c r="Y114" s="25"/>
      <c r="Z114" s="25"/>
      <c r="AB114" s="25" t="s">
        <v>470</v>
      </c>
      <c r="AC114" s="25" t="s">
        <v>654</v>
      </c>
      <c r="AD114" s="25"/>
      <c r="AE114" s="25"/>
      <c r="AF114" s="25"/>
      <c r="AG114" s="25"/>
      <c r="AH114" s="25"/>
      <c r="AI114" s="25"/>
      <c r="AJ114" s="25" t="s">
        <v>471</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714</v>
      </c>
      <c r="N115" s="2" t="s">
        <v>714</v>
      </c>
      <c r="O115" s="2" t="s">
        <v>714</v>
      </c>
      <c r="P115" s="25"/>
      <c r="R115" s="51"/>
      <c r="S115" s="25"/>
      <c r="T115" s="25" t="s">
        <v>427</v>
      </c>
      <c r="U115" s="25" t="s">
        <v>472</v>
      </c>
      <c r="V115" s="25"/>
      <c r="W115" s="25"/>
      <c r="X115" s="25"/>
      <c r="Z115" s="25"/>
      <c r="AB115" s="25" t="s">
        <v>718</v>
      </c>
      <c r="AC115" s="25" t="s">
        <v>474</v>
      </c>
      <c r="AD115" s="25"/>
      <c r="AE115" s="25"/>
      <c r="AF115" s="25"/>
      <c r="AH115" s="25"/>
      <c r="AI115" s="25"/>
      <c r="AJ115" s="25" t="s">
        <v>476</v>
      </c>
      <c r="AK115" s="25" t="s">
        <v>477</v>
      </c>
    </row>
    <row r="116" spans="1:38">
      <c r="A116" s="10"/>
      <c r="F116" s="15" t="str">
        <f>+IF($E$1=1,Q116,IF($E$1=2,Y116,AG116))</f>
        <v>Arvon-</v>
      </c>
      <c r="Q116" s="25" t="s">
        <v>678</v>
      </c>
      <c r="Y116" s="25" t="s">
        <v>473</v>
      </c>
      <c r="AG116" s="25" t="s">
        <v>475</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478</v>
      </c>
      <c r="O117" s="25" t="s">
        <v>479</v>
      </c>
      <c r="P117" s="25" t="s">
        <v>684</v>
      </c>
      <c r="Q117" s="25" t="s">
        <v>679</v>
      </c>
      <c r="R117" s="25" t="s">
        <v>282</v>
      </c>
      <c r="S117" s="25"/>
      <c r="T117" s="25"/>
      <c r="U117" s="25"/>
      <c r="V117" s="25" t="s">
        <v>480</v>
      </c>
      <c r="W117" s="25" t="s">
        <v>481</v>
      </c>
      <c r="X117" s="25" t="s">
        <v>482</v>
      </c>
      <c r="Y117" s="25" t="s">
        <v>483</v>
      </c>
      <c r="Z117" s="25" t="s">
        <v>484</v>
      </c>
      <c r="AA117" s="25"/>
      <c r="AB117" s="25"/>
      <c r="AC117" s="25"/>
      <c r="AD117" s="25" t="s">
        <v>485</v>
      </c>
      <c r="AE117" s="25" t="s">
        <v>486</v>
      </c>
      <c r="AF117" s="25" t="s">
        <v>487</v>
      </c>
      <c r="AG117" s="25" t="s">
        <v>488</v>
      </c>
      <c r="AH117" s="25" t="s">
        <v>489</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682</v>
      </c>
      <c r="O118" s="25" t="s">
        <v>683</v>
      </c>
      <c r="P118" s="25" t="s">
        <v>685</v>
      </c>
      <c r="Q118" s="25" t="s">
        <v>683</v>
      </c>
      <c r="R118" s="25" t="s">
        <v>283</v>
      </c>
      <c r="S118" s="25" t="s">
        <v>603</v>
      </c>
      <c r="T118" s="25"/>
      <c r="U118" s="25"/>
      <c r="V118" s="25" t="s">
        <v>490</v>
      </c>
      <c r="W118" s="25" t="s">
        <v>491</v>
      </c>
      <c r="X118" s="25" t="s">
        <v>492</v>
      </c>
      <c r="Y118" s="25" t="s">
        <v>493</v>
      </c>
      <c r="Z118" s="25" t="s">
        <v>115</v>
      </c>
      <c r="AA118" s="25" t="s">
        <v>654</v>
      </c>
      <c r="AB118" s="25"/>
      <c r="AC118" s="25"/>
      <c r="AD118" s="25" t="s">
        <v>116</v>
      </c>
      <c r="AE118" s="25" t="s">
        <v>117</v>
      </c>
      <c r="AF118" s="25" t="s">
        <v>118</v>
      </c>
      <c r="AG118" s="25" t="s">
        <v>119</v>
      </c>
      <c r="AH118" s="25" t="s">
        <v>120</v>
      </c>
      <c r="AI118" s="25" t="s">
        <v>276</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720</v>
      </c>
      <c r="N120" s="4" t="s">
        <v>719</v>
      </c>
      <c r="O120" s="4" t="s">
        <v>428</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449</v>
      </c>
      <c r="N122" s="4" t="s">
        <v>125</v>
      </c>
      <c r="O122" s="4" t="s">
        <v>448</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380</v>
      </c>
      <c r="N123" s="4" t="s">
        <v>379</v>
      </c>
      <c r="O123" s="4" t="s">
        <v>378</v>
      </c>
    </row>
    <row r="124" spans="1:38">
      <c r="A124" s="6" t="str">
        <f t="shared" si="6"/>
        <v>Muut muutokset</v>
      </c>
      <c r="B124" s="5"/>
      <c r="C124" s="5"/>
      <c r="D124" s="5"/>
      <c r="E124" s="5"/>
      <c r="F124" s="22"/>
      <c r="G124" s="5">
        <v>-0.32900000000000001</v>
      </c>
      <c r="H124" s="22"/>
      <c r="I124" s="37">
        <f>SUM(C124:H124)</f>
        <v>-0.32900000000000001</v>
      </c>
      <c r="J124" s="37"/>
      <c r="K124" s="37"/>
      <c r="L124" s="37"/>
      <c r="M124" s="4" t="s">
        <v>680</v>
      </c>
      <c r="N124" s="4" t="s">
        <v>653</v>
      </c>
      <c r="O124" s="4" t="s">
        <v>681</v>
      </c>
    </row>
    <row r="125" spans="1:38">
      <c r="A125" s="6" t="str">
        <f t="shared" si="6"/>
        <v>Myytävissä olevien sijoitusten</v>
      </c>
      <c r="B125" s="5"/>
      <c r="C125" s="5"/>
      <c r="D125" s="5"/>
      <c r="E125" s="5"/>
      <c r="F125" s="22"/>
      <c r="G125" s="5"/>
      <c r="H125" s="22"/>
      <c r="I125" s="37"/>
      <c r="J125" s="37"/>
      <c r="K125" s="37"/>
      <c r="L125" s="37"/>
      <c r="M125" s="4" t="s">
        <v>450</v>
      </c>
      <c r="N125" s="4" t="s">
        <v>451</v>
      </c>
      <c r="O125" s="4" t="s">
        <v>452</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453</v>
      </c>
      <c r="N126" s="4" t="s">
        <v>721</v>
      </c>
      <c r="O126" s="4" t="s">
        <v>178</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454</v>
      </c>
      <c r="N127" s="4" t="s">
        <v>722</v>
      </c>
      <c r="O127" s="4" t="s">
        <v>455</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71</v>
      </c>
      <c r="N128" s="4" t="s">
        <v>253</v>
      </c>
      <c r="O128" s="4" t="s">
        <v>72</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458</v>
      </c>
      <c r="N129" s="4" t="s">
        <v>498</v>
      </c>
      <c r="O129" s="4" t="s">
        <v>499</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600</v>
      </c>
      <c r="N130" s="4" t="s">
        <v>500</v>
      </c>
      <c r="O130" s="4" t="s">
        <v>531</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845</v>
      </c>
      <c r="N131" s="4" t="s">
        <v>126</v>
      </c>
      <c r="O131" s="4" t="s">
        <v>560</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561</v>
      </c>
      <c r="N132" s="4" t="s">
        <v>562</v>
      </c>
      <c r="O132" s="4" t="s">
        <v>563</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381</v>
      </c>
      <c r="N133" s="4" t="s">
        <v>188</v>
      </c>
      <c r="O133" s="4" t="s">
        <v>608</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564</v>
      </c>
      <c r="N134" s="4" t="s">
        <v>566</v>
      </c>
      <c r="O134" s="4" t="s">
        <v>565</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380</v>
      </c>
      <c r="N136" s="4" t="s">
        <v>379</v>
      </c>
      <c r="O136" s="4" t="s">
        <v>378</v>
      </c>
    </row>
    <row r="137" spans="1:15">
      <c r="A137" s="6" t="str">
        <f t="shared" si="9"/>
        <v>Muut muutokset</v>
      </c>
      <c r="B137" s="8"/>
      <c r="C137" s="8"/>
      <c r="D137" s="8"/>
      <c r="E137" s="8"/>
      <c r="F137" s="200"/>
      <c r="G137" s="8"/>
      <c r="H137" s="200"/>
      <c r="I137" s="81">
        <f>SUM(C137:H137)</f>
        <v>0</v>
      </c>
      <c r="J137" s="81"/>
      <c r="K137" s="81"/>
      <c r="L137" s="81"/>
      <c r="M137" s="4" t="s">
        <v>680</v>
      </c>
      <c r="N137" s="4" t="s">
        <v>653</v>
      </c>
      <c r="O137" s="4" t="s">
        <v>681</v>
      </c>
    </row>
    <row r="138" spans="1:15">
      <c r="A138" s="6" t="str">
        <f t="shared" si="9"/>
        <v>Myytävissä olevien sijoitusten</v>
      </c>
      <c r="B138" s="8"/>
      <c r="C138" s="8"/>
      <c r="D138" s="8"/>
      <c r="E138" s="8"/>
      <c r="F138" s="200"/>
      <c r="G138" s="8"/>
      <c r="H138" s="200"/>
      <c r="I138" s="81"/>
      <c r="J138" s="81"/>
      <c r="K138" s="81"/>
      <c r="L138" s="81"/>
      <c r="M138" s="4" t="s">
        <v>450</v>
      </c>
      <c r="N138" s="4" t="s">
        <v>451</v>
      </c>
      <c r="O138" s="4" t="s">
        <v>452</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453</v>
      </c>
      <c r="N139" s="4" t="s">
        <v>674</v>
      </c>
      <c r="O139" s="4" t="s">
        <v>178</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454</v>
      </c>
      <c r="N140" s="4" t="s">
        <v>722</v>
      </c>
      <c r="O140" s="4" t="s">
        <v>455</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71</v>
      </c>
      <c r="N141" s="4" t="s">
        <v>253</v>
      </c>
      <c r="O141" s="4" t="s">
        <v>72</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458</v>
      </c>
      <c r="N142" s="4" t="s">
        <v>498</v>
      </c>
      <c r="O142" s="4" t="s">
        <v>499</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600</v>
      </c>
      <c r="N143" s="4" t="s">
        <v>500</v>
      </c>
      <c r="O143" s="4" t="s">
        <v>531</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845</v>
      </c>
      <c r="N144" s="4" t="s">
        <v>559</v>
      </c>
      <c r="O144" s="4" t="s">
        <v>560</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573</v>
      </c>
      <c r="N145" s="4" t="s">
        <v>562</v>
      </c>
      <c r="O145" s="4" t="s">
        <v>563</v>
      </c>
    </row>
    <row r="146" spans="1:33">
      <c r="A146" s="85" t="str">
        <f t="shared" si="9"/>
        <v>Maksetut osingot</v>
      </c>
      <c r="B146" s="158"/>
      <c r="C146" s="158"/>
      <c r="D146" s="158"/>
      <c r="E146" s="158"/>
      <c r="F146" s="158"/>
      <c r="G146" s="203">
        <v>-141.161</v>
      </c>
      <c r="H146" s="106"/>
      <c r="I146" s="94">
        <f>SUM(C146:H146)</f>
        <v>-141.161</v>
      </c>
      <c r="J146" s="163"/>
      <c r="K146" s="163"/>
      <c r="L146" s="163"/>
      <c r="M146" s="4" t="s">
        <v>381</v>
      </c>
      <c r="N146" s="4" t="s">
        <v>188</v>
      </c>
      <c r="O146" s="4" t="s">
        <v>608</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251</v>
      </c>
      <c r="N147" s="4" t="s">
        <v>252</v>
      </c>
      <c r="O147" s="4" t="s">
        <v>688</v>
      </c>
    </row>
    <row r="148" spans="1:33">
      <c r="I148" s="78">
        <f>1104.472+9.632-I147</f>
        <v>2.1000000000185537E-2</v>
      </c>
      <c r="J148" s="78"/>
      <c r="K148" s="78"/>
      <c r="L148" s="78"/>
    </row>
    <row r="150" spans="1:33">
      <c r="A150" s="10" t="str">
        <f>+IF($E$1=1,M150,IF($E$1=2,N150,O150))</f>
        <v>Liiketoimintasegmentit 1-6/2006</v>
      </c>
      <c r="M150" s="4" t="s">
        <v>215</v>
      </c>
      <c r="N150" s="4" t="s">
        <v>328</v>
      </c>
      <c r="O150" s="4" t="s">
        <v>264</v>
      </c>
      <c r="R150" s="141" t="s">
        <v>429</v>
      </c>
      <c r="S150" s="141" t="s">
        <v>431</v>
      </c>
      <c r="T150" s="141" t="s">
        <v>70</v>
      </c>
      <c r="U150" s="140" t="s">
        <v>359</v>
      </c>
      <c r="V150" s="141" t="s">
        <v>164</v>
      </c>
      <c r="W150" s="165" t="s">
        <v>254</v>
      </c>
      <c r="X150" s="141" t="s">
        <v>431</v>
      </c>
      <c r="Y150" s="165" t="s">
        <v>255</v>
      </c>
      <c r="Z150" s="140" t="s">
        <v>256</v>
      </c>
      <c r="AA150" s="165" t="s">
        <v>257</v>
      </c>
      <c r="AB150" s="165" t="s">
        <v>254</v>
      </c>
      <c r="AC150" s="141" t="s">
        <v>431</v>
      </c>
      <c r="AD150" s="165" t="s">
        <v>258</v>
      </c>
      <c r="AE150" s="142" t="s">
        <v>259</v>
      </c>
      <c r="AF150" s="165" t="s">
        <v>166</v>
      </c>
      <c r="AG150" s="47"/>
    </row>
    <row r="151" spans="1:33">
      <c r="A151" s="10"/>
      <c r="B151" s="46" t="s">
        <v>429</v>
      </c>
      <c r="C151" s="46" t="s">
        <v>429</v>
      </c>
      <c r="D151" s="46" t="s">
        <v>431</v>
      </c>
      <c r="E151" s="46" t="s">
        <v>70</v>
      </c>
      <c r="F151" s="46" t="s">
        <v>359</v>
      </c>
      <c r="G151" s="46" t="s">
        <v>164</v>
      </c>
      <c r="M151" s="4"/>
      <c r="N151" s="4"/>
      <c r="O151" s="4"/>
      <c r="R151" s="141" t="s">
        <v>430</v>
      </c>
      <c r="S151" s="141" t="s">
        <v>432</v>
      </c>
      <c r="T151" s="47"/>
      <c r="U151" s="140" t="s">
        <v>360</v>
      </c>
      <c r="V151" s="140"/>
      <c r="W151" s="47" t="s">
        <v>260</v>
      </c>
      <c r="X151" s="141" t="s">
        <v>432</v>
      </c>
      <c r="Y151" s="47"/>
      <c r="Z151" s="140"/>
      <c r="AA151" s="47"/>
      <c r="AB151" s="47" t="s">
        <v>261</v>
      </c>
      <c r="AC151" s="141" t="s">
        <v>432</v>
      </c>
      <c r="AD151" s="47"/>
      <c r="AE151" s="47"/>
      <c r="AF151" s="47"/>
      <c r="AG151" s="47"/>
    </row>
    <row r="152" spans="1:33">
      <c r="A152" s="91" t="str">
        <f t="shared" ref="A152:A158" si="12">+IF($E$1=1,M152,IF($E$1=2,N152,O152))</f>
        <v>MEUR</v>
      </c>
      <c r="B152" s="109" t="s">
        <v>430</v>
      </c>
      <c r="C152" s="109" t="s">
        <v>430</v>
      </c>
      <c r="D152" s="109" t="s">
        <v>432</v>
      </c>
      <c r="E152" s="109"/>
      <c r="F152" s="109" t="s">
        <v>360</v>
      </c>
      <c r="G152" s="108"/>
      <c r="H152" s="4"/>
      <c r="I152" s="4"/>
      <c r="J152" s="4"/>
      <c r="K152" s="4"/>
      <c r="L152" s="4"/>
      <c r="M152" s="2" t="s">
        <v>714</v>
      </c>
      <c r="N152" s="2" t="s">
        <v>714</v>
      </c>
      <c r="O152" s="2" t="s">
        <v>714</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596</v>
      </c>
      <c r="N153" s="2" t="s">
        <v>514</v>
      </c>
      <c r="O153" s="6" t="s">
        <v>154</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811</v>
      </c>
      <c r="N154" s="2" t="s">
        <v>194</v>
      </c>
      <c r="O154" s="6" t="s">
        <v>532</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361</v>
      </c>
      <c r="N155" s="2" t="s">
        <v>363</v>
      </c>
      <c r="O155" s="2" t="s">
        <v>362</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546</v>
      </c>
      <c r="N160" s="2" t="s">
        <v>547</v>
      </c>
      <c r="O160" s="2" t="s">
        <v>289</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364</v>
      </c>
      <c r="N161" s="2" t="s">
        <v>365</v>
      </c>
      <c r="O161" s="2" t="s">
        <v>367</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131</v>
      </c>
      <c r="N162" s="2" t="s">
        <v>366</v>
      </c>
      <c r="O162" s="2" t="s">
        <v>368</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606</v>
      </c>
      <c r="N163" s="2" t="s">
        <v>517</v>
      </c>
      <c r="O163" s="6" t="s">
        <v>607</v>
      </c>
    </row>
    <row r="166" spans="1:33">
      <c r="A166" s="10" t="str">
        <f>+IF($E$1=1,M166,IF($E$1=2,N166,O166))</f>
        <v>Liiketoimintasegmentit 1-6/2005</v>
      </c>
      <c r="M166" s="4" t="s">
        <v>689</v>
      </c>
      <c r="N166" s="4" t="s">
        <v>690</v>
      </c>
      <c r="O166" s="4" t="s">
        <v>214</v>
      </c>
      <c r="R166" s="141" t="s">
        <v>429</v>
      </c>
      <c r="S166" s="141" t="s">
        <v>431</v>
      </c>
      <c r="T166" s="141" t="s">
        <v>70</v>
      </c>
      <c r="U166" s="140" t="s">
        <v>359</v>
      </c>
      <c r="V166" s="141" t="s">
        <v>164</v>
      </c>
      <c r="W166" s="165" t="s">
        <v>254</v>
      </c>
      <c r="X166" s="141" t="s">
        <v>431</v>
      </c>
      <c r="Y166" s="165" t="s">
        <v>255</v>
      </c>
      <c r="Z166" s="140" t="s">
        <v>256</v>
      </c>
      <c r="AA166" s="165" t="s">
        <v>257</v>
      </c>
      <c r="AB166" s="165" t="s">
        <v>254</v>
      </c>
      <c r="AC166" s="141" t="s">
        <v>431</v>
      </c>
      <c r="AD166" s="165" t="s">
        <v>258</v>
      </c>
      <c r="AE166" s="142" t="s">
        <v>259</v>
      </c>
      <c r="AF166" s="165" t="s">
        <v>166</v>
      </c>
      <c r="AG166" s="47"/>
    </row>
    <row r="167" spans="1:33">
      <c r="A167" s="10"/>
      <c r="B167" s="46" t="s">
        <v>429</v>
      </c>
      <c r="C167" s="46" t="s">
        <v>429</v>
      </c>
      <c r="D167" s="46" t="s">
        <v>431</v>
      </c>
      <c r="E167" s="46" t="s">
        <v>70</v>
      </c>
      <c r="F167" s="46" t="s">
        <v>359</v>
      </c>
      <c r="G167" s="46" t="s">
        <v>164</v>
      </c>
      <c r="M167" s="4"/>
      <c r="N167" s="4"/>
      <c r="O167" s="4"/>
      <c r="R167" s="141" t="s">
        <v>430</v>
      </c>
      <c r="S167" s="141" t="s">
        <v>432</v>
      </c>
      <c r="T167" s="47"/>
      <c r="U167" s="140" t="s">
        <v>360</v>
      </c>
      <c r="V167" s="140"/>
      <c r="W167" s="47" t="s">
        <v>260</v>
      </c>
      <c r="X167" s="141" t="s">
        <v>432</v>
      </c>
      <c r="Y167" s="47"/>
      <c r="Z167" s="140"/>
      <c r="AA167" s="47"/>
      <c r="AB167" s="47" t="s">
        <v>261</v>
      </c>
      <c r="AC167" s="141" t="s">
        <v>432</v>
      </c>
      <c r="AD167" s="47"/>
      <c r="AE167" s="47"/>
      <c r="AF167" s="47"/>
      <c r="AG167" s="47"/>
    </row>
    <row r="168" spans="1:33">
      <c r="A168" s="91" t="str">
        <f t="shared" ref="A168:A174" si="13">+IF($E$1=1,M168,IF($E$1=2,N168,O168))</f>
        <v>MEUR</v>
      </c>
      <c r="B168" s="109" t="s">
        <v>430</v>
      </c>
      <c r="C168" s="109" t="s">
        <v>430</v>
      </c>
      <c r="D168" s="109" t="s">
        <v>432</v>
      </c>
      <c r="E168" s="109"/>
      <c r="F168" s="109" t="s">
        <v>360</v>
      </c>
      <c r="G168" s="108"/>
      <c r="H168" s="4"/>
      <c r="I168" s="4"/>
      <c r="J168" s="4"/>
      <c r="K168" s="4"/>
      <c r="L168" s="4"/>
      <c r="M168" s="2" t="s">
        <v>714</v>
      </c>
      <c r="N168" s="2" t="s">
        <v>714</v>
      </c>
      <c r="O168" s="2" t="s">
        <v>714</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596</v>
      </c>
      <c r="N169" s="2" t="s">
        <v>514</v>
      </c>
      <c r="O169" s="6" t="s">
        <v>154</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811</v>
      </c>
      <c r="N170" s="2" t="s">
        <v>194</v>
      </c>
      <c r="O170" s="6" t="s">
        <v>532</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361</v>
      </c>
      <c r="N171" s="2" t="s">
        <v>363</v>
      </c>
      <c r="O171" s="2" t="s">
        <v>362</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546</v>
      </c>
      <c r="N177" s="2" t="s">
        <v>547</v>
      </c>
      <c r="O177" s="2" t="s">
        <v>289</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364</v>
      </c>
      <c r="N178" s="2" t="s">
        <v>365</v>
      </c>
      <c r="O178" s="2" t="s">
        <v>367</v>
      </c>
    </row>
    <row r="179" spans="1:15">
      <c r="A179" s="6" t="str">
        <f>+IF($E$1=1,M179,IF($E$1=2,N179,O179))</f>
        <v>Investoinnit</v>
      </c>
      <c r="B179" s="37">
        <f>142+29.7</f>
        <v>171.7</v>
      </c>
      <c r="C179" s="37">
        <f>142+29.7</f>
        <v>171.7</v>
      </c>
      <c r="D179" s="36">
        <v>3.3</v>
      </c>
      <c r="E179" s="36"/>
      <c r="F179" s="36"/>
      <c r="G179" s="37">
        <v>175</v>
      </c>
      <c r="H179" s="11"/>
      <c r="I179" s="4"/>
      <c r="J179" s="4"/>
      <c r="K179" s="4"/>
      <c r="L179" s="4"/>
      <c r="M179" s="6" t="s">
        <v>131</v>
      </c>
      <c r="N179" s="2" t="s">
        <v>366</v>
      </c>
      <c r="O179" s="2" t="s">
        <v>368</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606</v>
      </c>
      <c r="N180" s="2" t="s">
        <v>517</v>
      </c>
      <c r="O180" s="6" t="s">
        <v>607</v>
      </c>
    </row>
    <row r="181" spans="1:15">
      <c r="B181" s="36"/>
      <c r="C181" s="36"/>
      <c r="D181" s="36"/>
      <c r="E181" s="36"/>
      <c r="F181" s="36"/>
      <c r="G181" s="36"/>
    </row>
    <row r="183" spans="1:15">
      <c r="A183" s="10" t="str">
        <f>+IF($E$1=1,M183,IF($E$1=2,N183,O183))</f>
        <v>Maantieteelliset segmentit</v>
      </c>
      <c r="B183" s="46" t="s">
        <v>373</v>
      </c>
      <c r="C183" s="46" t="s">
        <v>373</v>
      </c>
      <c r="D183" s="46" t="s">
        <v>374</v>
      </c>
      <c r="E183" s="46" t="s">
        <v>375</v>
      </c>
      <c r="F183" s="46" t="s">
        <v>638</v>
      </c>
      <c r="G183" s="46" t="s">
        <v>164</v>
      </c>
      <c r="M183" s="6" t="s">
        <v>370</v>
      </c>
      <c r="N183" s="2" t="s">
        <v>371</v>
      </c>
      <c r="O183" t="s">
        <v>372</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639</v>
      </c>
      <c r="N185" s="2" t="s">
        <v>520</v>
      </c>
      <c r="O185" s="6" t="s">
        <v>640</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641</v>
      </c>
      <c r="N186" s="2" t="s">
        <v>521</v>
      </c>
      <c r="O186" s="6" t="s">
        <v>642</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434</v>
      </c>
      <c r="N189" s="38" t="s">
        <v>435</v>
      </c>
      <c r="O189" s="21" t="s">
        <v>436</v>
      </c>
    </row>
    <row r="190" spans="1:15">
      <c r="A190" s="107" t="str">
        <f>+IF($E$1=1,M190,IF($E$1=2,N190,O190))</f>
        <v>MEUR</v>
      </c>
      <c r="B190" s="111" t="s">
        <v>369</v>
      </c>
      <c r="C190" s="111" t="s">
        <v>369</v>
      </c>
      <c r="D190" s="111" t="s">
        <v>12</v>
      </c>
      <c r="E190" s="121">
        <v>2005</v>
      </c>
      <c r="F190" s="4"/>
      <c r="G190" s="4"/>
      <c r="H190" s="4"/>
      <c r="M190" s="2" t="s">
        <v>714</v>
      </c>
      <c r="N190" s="2" t="s">
        <v>714</v>
      </c>
      <c r="O190" s="2" t="s">
        <v>714</v>
      </c>
    </row>
    <row r="191" spans="1:15">
      <c r="A191" s="4" t="str">
        <f>+IF($E$1=1,M191,IF($E$1=2,N191,O191))</f>
        <v>Osakkeet ja yritysostot</v>
      </c>
      <c r="B191" s="8"/>
      <c r="C191" s="8"/>
      <c r="D191" s="8"/>
      <c r="E191" s="25"/>
      <c r="F191" s="4"/>
      <c r="G191" s="4"/>
      <c r="H191" s="4"/>
      <c r="M191" s="4" t="s">
        <v>437</v>
      </c>
      <c r="N191" s="47" t="s">
        <v>438</v>
      </c>
      <c r="O191" s="4" t="s">
        <v>439</v>
      </c>
    </row>
    <row r="192" spans="1:15">
      <c r="A192" s="4" t="str">
        <f>+IF($E$1=1,M192,IF($E$1=2,N192,O192))</f>
        <v xml:space="preserve">   Power-liiketoiminnat</v>
      </c>
      <c r="B192" s="5">
        <v>17.023</v>
      </c>
      <c r="C192" s="5">
        <v>17.023</v>
      </c>
      <c r="D192" s="5">
        <v>116.28700000000001</v>
      </c>
      <c r="E192" s="8">
        <v>152.16399999999999</v>
      </c>
      <c r="F192" s="4"/>
      <c r="G192" s="4"/>
      <c r="H192" s="4"/>
      <c r="M192" s="4" t="s">
        <v>133</v>
      </c>
      <c r="N192" t="s">
        <v>134</v>
      </c>
      <c r="O192" s="4" t="s">
        <v>135</v>
      </c>
    </row>
    <row r="193" spans="1:15">
      <c r="A193" s="27" t="str">
        <f>+IF($E$1=1,M193,IF($E$1=2,N193,O193))</f>
        <v xml:space="preserve">   Imatra Steel</v>
      </c>
      <c r="B193" s="55"/>
      <c r="C193" s="55"/>
      <c r="D193" s="55"/>
      <c r="E193" s="110"/>
      <c r="F193" s="4"/>
      <c r="G193" s="4"/>
      <c r="H193" s="4"/>
      <c r="M193" s="48" t="s">
        <v>440</v>
      </c>
      <c r="N193" s="48" t="s">
        <v>440</v>
      </c>
      <c r="O193" s="48" t="s">
        <v>440</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161</v>
      </c>
      <c r="N195" s="47" t="s">
        <v>162</v>
      </c>
      <c r="O195" s="4" t="s">
        <v>163</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133</v>
      </c>
      <c r="N196" t="s">
        <v>134</v>
      </c>
      <c r="O196" s="4" t="s">
        <v>135</v>
      </c>
    </row>
    <row r="197" spans="1:15">
      <c r="A197" s="27" t="str">
        <f>+IF($E$1=1,M197,IF($E$1=2,N197,O197))</f>
        <v xml:space="preserve">   Imatra Steel</v>
      </c>
      <c r="B197" s="55"/>
      <c r="C197" s="55"/>
      <c r="D197" s="55">
        <v>2.806</v>
      </c>
      <c r="E197" s="110">
        <v>3.391</v>
      </c>
      <c r="F197" s="4"/>
      <c r="G197" s="4"/>
      <c r="H197" s="4"/>
      <c r="M197" s="48" t="s">
        <v>440</v>
      </c>
      <c r="N197" s="48" t="s">
        <v>440</v>
      </c>
      <c r="O197" s="48" t="s">
        <v>440</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164</v>
      </c>
      <c r="N200" t="s">
        <v>165</v>
      </c>
      <c r="O200" s="4" t="s">
        <v>166</v>
      </c>
    </row>
    <row r="203" spans="1:15">
      <c r="A203" s="21" t="str">
        <f t="shared" ref="A203:A210" si="14">+IF($E$1=1,M203,IF($E$1=2,N203,O203))</f>
        <v>KOROLLINEN LAINAPÄÄOMA</v>
      </c>
      <c r="B203" s="5"/>
      <c r="C203" s="5"/>
      <c r="D203" s="5"/>
      <c r="E203" s="4"/>
      <c r="F203" s="4"/>
      <c r="G203" s="4"/>
      <c r="H203" s="4"/>
      <c r="M203" s="21" t="s">
        <v>167</v>
      </c>
      <c r="N203" s="38" t="s">
        <v>262</v>
      </c>
      <c r="O203" s="21" t="s">
        <v>168</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714</v>
      </c>
      <c r="N204" s="2" t="s">
        <v>714</v>
      </c>
      <c r="O204" s="2" t="s">
        <v>714</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433</v>
      </c>
    </row>
    <row r="206" spans="1:15">
      <c r="A206" s="4" t="str">
        <f t="shared" si="14"/>
        <v>Lyhytaikaiset velat</v>
      </c>
      <c r="B206" s="5">
        <v>352.78199999999998</v>
      </c>
      <c r="C206" s="5">
        <v>352.78199999999998</v>
      </c>
      <c r="D206" s="5">
        <v>164.02099999999999</v>
      </c>
      <c r="E206" s="5">
        <v>174.23699999999999</v>
      </c>
      <c r="F206" s="4"/>
      <c r="G206" s="4"/>
      <c r="H206" s="4"/>
      <c r="M206" s="4" t="s">
        <v>169</v>
      </c>
      <c r="N206" s="51" t="s">
        <v>170</v>
      </c>
      <c r="O206" s="4" t="s">
        <v>581</v>
      </c>
    </row>
    <row r="207" spans="1:15">
      <c r="A207" s="28" t="str">
        <f t="shared" si="14"/>
        <v>Vaihdettava pääomalaina</v>
      </c>
      <c r="B207" s="5"/>
      <c r="C207" s="5"/>
      <c r="D207" s="5"/>
      <c r="E207" s="22"/>
      <c r="F207" s="4"/>
      <c r="G207" s="4"/>
      <c r="H207" s="4"/>
      <c r="M207" s="28" t="s">
        <v>171</v>
      </c>
      <c r="N207" s="50" t="s">
        <v>160</v>
      </c>
      <c r="O207" s="28" t="s">
        <v>172</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85</v>
      </c>
      <c r="N208" t="s">
        <v>86</v>
      </c>
      <c r="O208" s="4" t="s">
        <v>87</v>
      </c>
    </row>
    <row r="209" spans="1:17">
      <c r="A209" s="27" t="str">
        <f t="shared" si="14"/>
        <v>Rahat ja pankkisaamiset</v>
      </c>
      <c r="B209" s="55">
        <f>-20.179-94.661</f>
        <v>-114.84</v>
      </c>
      <c r="C209" s="55">
        <f>-20.179-94.661</f>
        <v>-114.84</v>
      </c>
      <c r="D209" s="55">
        <v>-140.67099999999999</v>
      </c>
      <c r="E209" s="55">
        <f>-19.769-99.88</f>
        <v>-119.649</v>
      </c>
      <c r="F209" s="4"/>
      <c r="G209" s="4"/>
      <c r="H209" s="4"/>
      <c r="M209" s="48" t="s">
        <v>88</v>
      </c>
      <c r="N209" s="7" t="s">
        <v>89</v>
      </c>
      <c r="O209" s="48" t="s">
        <v>90</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91</v>
      </c>
      <c r="N210" t="s">
        <v>92</v>
      </c>
      <c r="O210" s="4" t="s">
        <v>91</v>
      </c>
    </row>
    <row r="213" spans="1:17">
      <c r="A213" s="119" t="str">
        <f>+IF($E$1=1,M213,IF($E$1=2,N213,O213))</f>
        <v>TUNNUSLUKUJA</v>
      </c>
      <c r="B213" s="5"/>
      <c r="C213" s="5"/>
      <c r="D213" s="5"/>
      <c r="E213" s="4"/>
      <c r="F213" s="4"/>
      <c r="G213" s="4"/>
      <c r="H213" s="4"/>
      <c r="M213" s="21" t="s">
        <v>93</v>
      </c>
      <c r="N213" s="38" t="s">
        <v>94</v>
      </c>
      <c r="O213" s="21" t="s">
        <v>95</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96</v>
      </c>
      <c r="N217" t="s">
        <v>97</v>
      </c>
      <c r="O217" s="4" t="s">
        <v>286</v>
      </c>
      <c r="P217" s="4"/>
    </row>
    <row r="218" spans="1:17">
      <c r="A218" s="25" t="str">
        <f>+IF($E$1=1,M218,IF($E$1=2,N218,O218))</f>
        <v>Omavaraisuusaste, %</v>
      </c>
      <c r="B218" s="5">
        <v>41.9</v>
      </c>
      <c r="C218" s="5">
        <v>41.9</v>
      </c>
      <c r="D218" s="5">
        <v>40.167000000000002</v>
      </c>
      <c r="E218" s="8">
        <v>46.6</v>
      </c>
      <c r="F218" s="4"/>
      <c r="G218" s="4"/>
      <c r="H218" s="4"/>
      <c r="I218" t="s">
        <v>574</v>
      </c>
      <c r="M218" s="25" t="s">
        <v>98</v>
      </c>
      <c r="N218" s="52" t="s">
        <v>99</v>
      </c>
      <c r="O218" s="25" t="s">
        <v>287</v>
      </c>
      <c r="P218" s="4"/>
    </row>
    <row r="219" spans="1:17">
      <c r="A219" s="34" t="str">
        <f>+IF($E$1=1,M219,IF($E$1=2,N219,O219))</f>
        <v>Nettovelkaantumisaste</v>
      </c>
      <c r="B219" s="85">
        <v>0.41</v>
      </c>
      <c r="C219" s="85">
        <v>0.41</v>
      </c>
      <c r="D219" s="85">
        <v>0.28000000000000003</v>
      </c>
      <c r="E219" s="89">
        <v>0.24</v>
      </c>
      <c r="F219" s="4"/>
      <c r="G219" s="4"/>
      <c r="H219" s="4"/>
      <c r="M219" s="25" t="s">
        <v>285</v>
      </c>
      <c r="N219" s="52" t="s">
        <v>385</v>
      </c>
      <c r="O219" s="25" t="s">
        <v>288</v>
      </c>
      <c r="P219" s="4"/>
    </row>
    <row r="222" spans="1:17">
      <c r="A222" s="119" t="str">
        <f t="shared" ref="A222:A227" si="17">+IF($E$1=1,M222,IF($E$1=2,N222,O222))</f>
        <v>HENKILÖSTÖ</v>
      </c>
      <c r="M222" s="21" t="s">
        <v>386</v>
      </c>
      <c r="N222" s="38" t="s">
        <v>387</v>
      </c>
      <c r="O222" s="21" t="s">
        <v>388</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389</v>
      </c>
      <c r="N223" t="s">
        <v>390</v>
      </c>
      <c r="O223" s="4" t="s">
        <v>391</v>
      </c>
      <c r="P223" s="4"/>
      <c r="Q223" s="4"/>
    </row>
    <row r="224" spans="1:17">
      <c r="A224" s="6" t="str">
        <f t="shared" si="17"/>
        <v>Power-liiketoiminnat</v>
      </c>
      <c r="B224" s="115">
        <v>12341</v>
      </c>
      <c r="C224" s="115">
        <v>12341</v>
      </c>
      <c r="D224" s="115">
        <v>10961</v>
      </c>
      <c r="E224" s="116">
        <v>11625</v>
      </c>
      <c r="F224" s="4"/>
      <c r="G224" s="4"/>
      <c r="H224" s="4"/>
      <c r="M224" s="4" t="s">
        <v>548</v>
      </c>
      <c r="N224" t="s">
        <v>136</v>
      </c>
      <c r="O224" s="4" t="s">
        <v>137</v>
      </c>
      <c r="P224" s="4"/>
      <c r="Q224" s="4"/>
    </row>
    <row r="225" spans="1:17">
      <c r="A225" s="28" t="str">
        <f t="shared" si="17"/>
        <v>Imatra Steel</v>
      </c>
      <c r="B225" s="143"/>
      <c r="C225" s="143"/>
      <c r="D225" s="143">
        <v>1270</v>
      </c>
      <c r="E225" s="144">
        <v>424</v>
      </c>
      <c r="F225" s="4"/>
      <c r="G225" s="4"/>
      <c r="H225" s="4"/>
      <c r="M225" s="48" t="s">
        <v>604</v>
      </c>
      <c r="N225" s="48" t="s">
        <v>604</v>
      </c>
      <c r="O225" s="48" t="s">
        <v>604</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164</v>
      </c>
      <c r="N226" s="2" t="s">
        <v>165</v>
      </c>
      <c r="O226" s="6" t="s">
        <v>166</v>
      </c>
      <c r="P226" s="4"/>
      <c r="Q226" s="4"/>
    </row>
    <row r="227" spans="1:17">
      <c r="A227" s="27" t="str">
        <f t="shared" si="17"/>
        <v>Henkilöstö kauden lopussa</v>
      </c>
      <c r="B227" s="117">
        <v>12605</v>
      </c>
      <c r="C227" s="117">
        <v>12605</v>
      </c>
      <c r="D227" s="117">
        <v>12322</v>
      </c>
      <c r="E227" s="118">
        <v>12008</v>
      </c>
      <c r="F227" s="4"/>
      <c r="G227" s="4"/>
      <c r="H227" s="4"/>
      <c r="M227" s="6" t="s">
        <v>392</v>
      </c>
      <c r="N227" s="53" t="s">
        <v>263</v>
      </c>
      <c r="O227" s="6" t="s">
        <v>393</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394</v>
      </c>
      <c r="N230" s="38" t="s">
        <v>675</v>
      </c>
      <c r="O230" s="21" t="s">
        <v>676</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714</v>
      </c>
      <c r="N231" s="2" t="s">
        <v>714</v>
      </c>
      <c r="O231" s="2" t="s">
        <v>714</v>
      </c>
      <c r="P231" s="4"/>
      <c r="Q231" s="4"/>
    </row>
    <row r="232" spans="1:17">
      <c r="A232" s="25" t="str">
        <f>+IF($E$1=1,M232,IF($E$1=2,N232,O232))</f>
        <v>Kiinteistökiinnitykset</v>
      </c>
      <c r="B232" s="8">
        <v>15.4</v>
      </c>
      <c r="C232" s="8">
        <v>15.4</v>
      </c>
      <c r="D232" s="8">
        <v>44.5</v>
      </c>
      <c r="E232" s="8">
        <v>15</v>
      </c>
      <c r="F232" s="25"/>
      <c r="G232" s="25"/>
      <c r="H232" s="4"/>
      <c r="M232" s="4" t="s">
        <v>35</v>
      </c>
      <c r="N232" t="s">
        <v>36</v>
      </c>
      <c r="O232" s="4" t="s">
        <v>100</v>
      </c>
      <c r="P232" s="4"/>
      <c r="Q232" s="4"/>
    </row>
    <row r="233" spans="1:17">
      <c r="A233" s="34" t="str">
        <f>+IF($E$1=1,M233,IF($E$1=2,N233,O233))</f>
        <v>Yrityskiinnitykset</v>
      </c>
      <c r="B233" s="106">
        <v>22.8</v>
      </c>
      <c r="C233" s="106">
        <v>22.8</v>
      </c>
      <c r="D233" s="106">
        <v>27.8</v>
      </c>
      <c r="E233" s="106">
        <v>23.1</v>
      </c>
      <c r="F233" s="25"/>
      <c r="G233" s="25"/>
      <c r="H233" s="4"/>
      <c r="M233" s="48" t="s">
        <v>101</v>
      </c>
      <c r="N233" s="54" t="s">
        <v>102</v>
      </c>
      <c r="O233" s="48" t="s">
        <v>103</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603</v>
      </c>
      <c r="N234" t="s">
        <v>654</v>
      </c>
      <c r="O234" s="4" t="s">
        <v>276</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277</v>
      </c>
      <c r="N236" t="s">
        <v>278</v>
      </c>
      <c r="O236" s="4" t="s">
        <v>279</v>
      </c>
      <c r="P236" s="4"/>
      <c r="Q236" s="4"/>
    </row>
    <row r="237" spans="1:17">
      <c r="A237" s="57" t="str">
        <f t="shared" si="18"/>
        <v xml:space="preserve">   Samaan konserniin kuuluvien yritysten puolesta</v>
      </c>
      <c r="B237" s="8">
        <v>298.8</v>
      </c>
      <c r="C237" s="8">
        <v>298.8</v>
      </c>
      <c r="D237" s="8">
        <v>228.4</v>
      </c>
      <c r="E237" s="8">
        <v>290</v>
      </c>
      <c r="F237" s="25"/>
      <c r="G237" s="25"/>
      <c r="H237" s="4"/>
      <c r="M237" s="4" t="s">
        <v>459</v>
      </c>
      <c r="N237" t="s">
        <v>54</v>
      </c>
      <c r="O237" s="4" t="s">
        <v>306</v>
      </c>
      <c r="P237" s="4"/>
      <c r="Q237" s="4"/>
    </row>
    <row r="238" spans="1:17">
      <c r="A238" s="57" t="str">
        <f t="shared" si="18"/>
        <v xml:space="preserve">   Osakkuusyhtiöiden puolesta</v>
      </c>
      <c r="B238" s="8"/>
      <c r="C238" s="8"/>
      <c r="D238" s="8"/>
      <c r="E238" s="25"/>
      <c r="F238" s="25"/>
      <c r="G238" s="25"/>
      <c r="H238" s="4"/>
      <c r="M238" s="4" t="s">
        <v>309</v>
      </c>
      <c r="N238" t="s">
        <v>308</v>
      </c>
      <c r="O238" s="4" t="s">
        <v>307</v>
      </c>
      <c r="P238" s="4"/>
      <c r="Q238" s="4"/>
    </row>
    <row r="239" spans="1:17">
      <c r="A239" s="58" t="str">
        <f t="shared" si="18"/>
        <v xml:space="preserve">   Muiden puolesta</v>
      </c>
      <c r="B239" s="11"/>
      <c r="C239" s="11"/>
      <c r="D239" s="11"/>
      <c r="E239" s="29"/>
      <c r="F239" s="25"/>
      <c r="G239" s="25"/>
      <c r="H239" s="4"/>
      <c r="M239" s="28" t="s">
        <v>310</v>
      </c>
      <c r="N239" s="50" t="s">
        <v>713</v>
      </c>
      <c r="O239" s="28" t="s">
        <v>712</v>
      </c>
      <c r="P239" s="4"/>
      <c r="Q239" s="4"/>
    </row>
    <row r="240" spans="1:17">
      <c r="A240" s="29" t="str">
        <f t="shared" si="18"/>
        <v xml:space="preserve">Leasingvuokrasopimusten mukaisten </v>
      </c>
      <c r="F240" s="25"/>
      <c r="G240" s="25"/>
      <c r="H240" s="4"/>
      <c r="M240" s="48" t="s">
        <v>311</v>
      </c>
      <c r="N240" s="54" t="s">
        <v>313</v>
      </c>
      <c r="O240" s="48" t="s">
        <v>315</v>
      </c>
      <c r="P240" s="4"/>
      <c r="Q240" s="4"/>
    </row>
    <row r="241" spans="1:17">
      <c r="A241" s="34" t="str">
        <f t="shared" si="18"/>
        <v>vuokrien nimellisarvot</v>
      </c>
      <c r="B241" s="106">
        <v>40</v>
      </c>
      <c r="C241" s="106">
        <v>40</v>
      </c>
      <c r="D241" s="106">
        <v>39</v>
      </c>
      <c r="E241" s="34">
        <v>37.4</v>
      </c>
      <c r="F241" s="25"/>
      <c r="G241" s="25"/>
      <c r="H241" s="4"/>
      <c r="M241" s="28" t="s">
        <v>312</v>
      </c>
      <c r="N241" s="50" t="s">
        <v>314</v>
      </c>
      <c r="O241" s="28" t="s">
        <v>316</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603</v>
      </c>
      <c r="N242" t="s">
        <v>654</v>
      </c>
      <c r="O242" s="4" t="s">
        <v>276</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197</v>
      </c>
      <c r="N245" s="38" t="s">
        <v>198</v>
      </c>
      <c r="O245" s="21" t="s">
        <v>199</v>
      </c>
      <c r="P245" s="4"/>
      <c r="Q245" s="4"/>
    </row>
    <row r="246" spans="1:17">
      <c r="A246" s="121" t="str">
        <f t="shared" si="19"/>
        <v>MEUR</v>
      </c>
      <c r="B246" s="127" t="s">
        <v>578</v>
      </c>
      <c r="C246" s="127" t="s">
        <v>578</v>
      </c>
      <c r="D246" s="104"/>
      <c r="E246" s="104" t="s">
        <v>579</v>
      </c>
      <c r="F246" s="25"/>
      <c r="G246" s="25"/>
      <c r="H246" s="4"/>
      <c r="M246" s="2" t="s">
        <v>714</v>
      </c>
      <c r="N246" s="2" t="s">
        <v>714</v>
      </c>
      <c r="O246" s="2" t="s">
        <v>714</v>
      </c>
      <c r="P246" s="4"/>
      <c r="Q246" s="4"/>
    </row>
    <row r="247" spans="1:17">
      <c r="A247" s="25" t="str">
        <f t="shared" si="19"/>
        <v>Korko-optiot, ostetut</v>
      </c>
      <c r="B247" s="59"/>
      <c r="C247" s="59"/>
      <c r="D247" s="8"/>
      <c r="E247" s="25"/>
      <c r="F247" s="25"/>
      <c r="G247" s="25"/>
      <c r="H247" s="4"/>
      <c r="M247" s="25" t="s">
        <v>200</v>
      </c>
      <c r="N247" t="s">
        <v>201</v>
      </c>
      <c r="O247" s="25" t="s">
        <v>202</v>
      </c>
      <c r="P247" s="4"/>
      <c r="Q247" s="4"/>
    </row>
    <row r="248" spans="1:17">
      <c r="A248" s="25" t="str">
        <f t="shared" si="19"/>
        <v>Korko-optiot, asetetut</v>
      </c>
      <c r="B248" s="59"/>
      <c r="C248" s="59"/>
      <c r="D248" s="8"/>
      <c r="E248" s="25"/>
      <c r="F248" s="25"/>
      <c r="G248" s="25"/>
      <c r="H248" s="4"/>
      <c r="M248" s="25" t="s">
        <v>203</v>
      </c>
      <c r="N248" t="s">
        <v>204</v>
      </c>
      <c r="O248" s="25" t="s">
        <v>205</v>
      </c>
      <c r="P248" s="4"/>
      <c r="Q248" s="4"/>
    </row>
    <row r="249" spans="1:17">
      <c r="A249" s="25" t="str">
        <f t="shared" si="19"/>
        <v>Koronvaihtosopimukset</v>
      </c>
      <c r="B249" s="8">
        <v>180</v>
      </c>
      <c r="C249" s="8">
        <v>180</v>
      </c>
      <c r="D249" s="8"/>
      <c r="E249" s="8"/>
      <c r="F249" s="25"/>
      <c r="G249" s="25"/>
      <c r="H249" s="4"/>
      <c r="M249" s="25" t="s">
        <v>206</v>
      </c>
      <c r="N249" t="s">
        <v>207</v>
      </c>
      <c r="O249" s="25" t="s">
        <v>208</v>
      </c>
      <c r="P249" s="4"/>
      <c r="Q249" s="4"/>
    </row>
    <row r="250" spans="1:17">
      <c r="A250" s="25" t="str">
        <f t="shared" si="19"/>
        <v>Korkofutuurit</v>
      </c>
      <c r="B250" s="8"/>
      <c r="C250" s="8"/>
      <c r="D250" s="8"/>
      <c r="E250" s="79"/>
      <c r="F250" s="25"/>
      <c r="G250" s="25"/>
      <c r="H250" s="4"/>
      <c r="M250" s="25" t="s">
        <v>209</v>
      </c>
      <c r="N250" t="s">
        <v>210</v>
      </c>
      <c r="O250" s="25" t="s">
        <v>525</v>
      </c>
      <c r="P250" s="4"/>
      <c r="Q250" s="4"/>
    </row>
    <row r="251" spans="1:17">
      <c r="A251" s="25" t="str">
        <f t="shared" si="19"/>
        <v>Valuuttatermiinit</v>
      </c>
      <c r="B251" s="81">
        <v>1282.5999999999999</v>
      </c>
      <c r="C251" s="81">
        <v>1282.5999999999999</v>
      </c>
      <c r="D251" s="8"/>
      <c r="E251" s="8">
        <v>242.9</v>
      </c>
      <c r="F251" s="25"/>
      <c r="G251" s="25"/>
      <c r="H251" s="4"/>
      <c r="M251" s="25" t="s">
        <v>800</v>
      </c>
      <c r="N251" t="s">
        <v>585</v>
      </c>
      <c r="O251" s="25" t="s">
        <v>801</v>
      </c>
      <c r="P251" s="4"/>
      <c r="Q251" s="4"/>
    </row>
    <row r="252" spans="1:17">
      <c r="A252" s="25" t="str">
        <f t="shared" si="19"/>
        <v>Valuuttaoptiot, osteutut</v>
      </c>
      <c r="B252" s="8">
        <v>40.700000000000003</v>
      </c>
      <c r="C252" s="8">
        <v>40.700000000000003</v>
      </c>
      <c r="D252" s="8"/>
      <c r="E252" s="79"/>
      <c r="F252" s="25"/>
      <c r="G252" s="25"/>
      <c r="H252" s="4"/>
      <c r="M252" s="25" t="s">
        <v>802</v>
      </c>
      <c r="N252" t="s">
        <v>812</v>
      </c>
      <c r="O252" s="25" t="s">
        <v>813</v>
      </c>
      <c r="P252" s="4"/>
      <c r="Q252" s="4"/>
    </row>
    <row r="253" spans="1:17">
      <c r="A253" s="34" t="str">
        <f t="shared" si="19"/>
        <v>Valuuttaoptiot, asetetut</v>
      </c>
      <c r="B253" s="110">
        <v>41.7</v>
      </c>
      <c r="C253" s="110">
        <v>41.7</v>
      </c>
      <c r="D253" s="106"/>
      <c r="E253" s="34"/>
      <c r="F253" s="25"/>
      <c r="G253" s="25"/>
      <c r="H253" s="4"/>
      <c r="M253" s="25" t="s">
        <v>814</v>
      </c>
      <c r="N253" t="s">
        <v>576</v>
      </c>
      <c r="O253" s="25" t="s">
        <v>577</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317</v>
      </c>
      <c r="N256" t="s">
        <v>318</v>
      </c>
      <c r="O256" s="25" t="s">
        <v>319</v>
      </c>
    </row>
    <row r="257" spans="1:15">
      <c r="A257" s="121" t="str">
        <f>+IF($E$1=1,M257,IF($E$1=2,N257,O257))</f>
        <v>MEUR</v>
      </c>
      <c r="B257" s="109" t="s">
        <v>369</v>
      </c>
      <c r="C257" s="109" t="s">
        <v>369</v>
      </c>
      <c r="D257" s="128" t="s">
        <v>12</v>
      </c>
      <c r="E257" s="109" t="s">
        <v>643</v>
      </c>
      <c r="F257" s="109" t="s">
        <v>644</v>
      </c>
      <c r="G257" s="109" t="s">
        <v>645</v>
      </c>
      <c r="H257" s="108">
        <v>2005</v>
      </c>
      <c r="M257" s="2" t="s">
        <v>714</v>
      </c>
      <c r="N257" s="2" t="s">
        <v>714</v>
      </c>
      <c r="O257" s="2" t="s">
        <v>714</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596</v>
      </c>
      <c r="N258" s="65" t="s">
        <v>514</v>
      </c>
      <c r="O258" s="65" t="s">
        <v>154</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133</v>
      </c>
      <c r="N259" t="s">
        <v>134</v>
      </c>
      <c r="O259" s="4" t="s">
        <v>135</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440</v>
      </c>
      <c r="N260" s="65" t="s">
        <v>440</v>
      </c>
      <c r="O260" s="65" t="s">
        <v>440</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811</v>
      </c>
      <c r="N262" s="2" t="s">
        <v>194</v>
      </c>
      <c r="O262" s="6" t="s">
        <v>532</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133</v>
      </c>
      <c r="N263" t="s">
        <v>134</v>
      </c>
      <c r="O263" s="4" t="s">
        <v>135</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440</v>
      </c>
      <c r="N264" s="65" t="s">
        <v>440</v>
      </c>
      <c r="O264" s="65" t="s">
        <v>440</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598</v>
      </c>
      <c r="N266" s="2" t="s">
        <v>190</v>
      </c>
      <c r="O266" s="6" t="s">
        <v>156</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67</v>
      </c>
      <c r="N271" s="47" t="s">
        <v>66</v>
      </c>
      <c r="O271" s="4" t="s">
        <v>68</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440</v>
      </c>
      <c r="N272" s="65" t="s">
        <v>440</v>
      </c>
      <c r="O272" s="65" t="s">
        <v>440</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151</v>
      </c>
      <c r="B291" s="46" t="s">
        <v>43</v>
      </c>
      <c r="C291" s="46" t="s">
        <v>43</v>
      </c>
      <c r="D291" s="46" t="s">
        <v>42</v>
      </c>
      <c r="E291" s="46" t="s">
        <v>41</v>
      </c>
      <c r="F291" s="46" t="s">
        <v>44</v>
      </c>
      <c r="G291" s="46">
        <v>2005</v>
      </c>
      <c r="H291" s="46" t="s">
        <v>40</v>
      </c>
    </row>
    <row r="292" spans="1:13">
      <c r="A292" t="s">
        <v>152</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174</v>
      </c>
      <c r="B293">
        <v>29.276</v>
      </c>
      <c r="C293">
        <v>29.276</v>
      </c>
      <c r="D293">
        <v>43.587000000000003</v>
      </c>
      <c r="E293">
        <v>43.552</v>
      </c>
      <c r="F293">
        <v>86.091999999999999</v>
      </c>
      <c r="G293">
        <f>SUM(C293:F293)</f>
        <v>202.50700000000001</v>
      </c>
      <c r="H293">
        <v>35.21</v>
      </c>
    </row>
    <row r="294" spans="1:13">
      <c r="A294" t="s">
        <v>175</v>
      </c>
      <c r="B294">
        <v>17.082999999999998</v>
      </c>
      <c r="C294">
        <v>17.082999999999998</v>
      </c>
      <c r="D294">
        <f>6.29-1.465</f>
        <v>4.8250000000000002</v>
      </c>
      <c r="E294">
        <v>-9.4E-2</v>
      </c>
      <c r="G294">
        <f>SUM(C294:F294)</f>
        <v>21.813999999999997</v>
      </c>
    </row>
    <row r="295" spans="1:13">
      <c r="A295" t="s">
        <v>39</v>
      </c>
    </row>
    <row r="297" spans="1:13">
      <c r="A297" t="s">
        <v>45</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174</v>
      </c>
      <c r="B298">
        <v>0.36199999999999999</v>
      </c>
      <c r="C298">
        <v>0.36199999999999999</v>
      </c>
      <c r="D298">
        <v>0.13600000000000001</v>
      </c>
      <c r="E298">
        <v>-6.0999999999999999E-2</v>
      </c>
      <c r="F298">
        <v>5.8000000000000003E-2</v>
      </c>
      <c r="G298">
        <f>SUM(C298:F298)</f>
        <v>0.495</v>
      </c>
      <c r="H298">
        <f>6.657-H300</f>
        <v>-1.2999999999999901E-2</v>
      </c>
    </row>
    <row r="299" spans="1:13">
      <c r="A299" t="s">
        <v>175</v>
      </c>
      <c r="G299">
        <f>SUM(C299:F299)</f>
        <v>0</v>
      </c>
    </row>
    <row r="300" spans="1:13">
      <c r="A300" t="s">
        <v>39</v>
      </c>
      <c r="D300">
        <v>6.65</v>
      </c>
      <c r="E300">
        <v>2.9340000000000002</v>
      </c>
      <c r="F300">
        <v>0.83099999999999996</v>
      </c>
      <c r="G300">
        <f>SUM(C300:F300)</f>
        <v>10.414999999999999</v>
      </c>
      <c r="H300">
        <v>6.67</v>
      </c>
    </row>
    <row r="302" spans="1:13">
      <c r="A302" t="s">
        <v>46</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174</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175</v>
      </c>
      <c r="B304">
        <v>2E-3</v>
      </c>
      <c r="C304">
        <v>2E-3</v>
      </c>
      <c r="D304">
        <v>2.7E-2</v>
      </c>
      <c r="G304">
        <f>SUM(C304:F304)</f>
        <v>2.8999999999999998E-2</v>
      </c>
      <c r="I304" s="152"/>
      <c r="J304" s="152"/>
      <c r="K304" s="152"/>
      <c r="L304" s="152"/>
      <c r="M304" s="152"/>
    </row>
    <row r="305" spans="1:13">
      <c r="A305" t="s">
        <v>39</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47</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174</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175</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39</v>
      </c>
      <c r="D310">
        <v>0.157</v>
      </c>
      <c r="E310">
        <v>0.27200000000000002</v>
      </c>
      <c r="F310">
        <v>0.27300000000000002</v>
      </c>
      <c r="G310">
        <f>SUM(C310:F310)</f>
        <v>0.70200000000000007</v>
      </c>
      <c r="H310">
        <v>0.26700000000000002</v>
      </c>
    </row>
    <row r="312" spans="1:13">
      <c r="A312" t="s">
        <v>48</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174</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175</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39</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506</v>
      </c>
    </row>
    <row r="327" spans="1:5">
      <c r="A327" t="s">
        <v>583</v>
      </c>
    </row>
    <row r="328" spans="1:5">
      <c r="A328" t="s">
        <v>507</v>
      </c>
    </row>
    <row r="329" spans="1:5">
      <c r="A329" t="s">
        <v>582</v>
      </c>
    </row>
    <row r="330" spans="1:5">
      <c r="A330" t="s">
        <v>818</v>
      </c>
    </row>
    <row r="332" spans="1:5">
      <c r="A332" t="s">
        <v>49</v>
      </c>
      <c r="B332" t="s">
        <v>369</v>
      </c>
      <c r="C332" t="s">
        <v>369</v>
      </c>
      <c r="D332" t="s">
        <v>12</v>
      </c>
      <c r="E332">
        <v>2005</v>
      </c>
    </row>
    <row r="334" spans="1:5">
      <c r="A334" t="s">
        <v>50</v>
      </c>
      <c r="B334">
        <v>591.9</v>
      </c>
      <c r="C334">
        <v>591.9</v>
      </c>
      <c r="D334">
        <v>483.8</v>
      </c>
      <c r="E334">
        <v>2520.3000000000002</v>
      </c>
    </row>
    <row r="335" spans="1:5">
      <c r="A335" t="s">
        <v>811</v>
      </c>
      <c r="B335">
        <v>35.9</v>
      </c>
      <c r="C335">
        <v>35.9</v>
      </c>
      <c r="D335">
        <v>29.3</v>
      </c>
      <c r="E335">
        <v>202.5</v>
      </c>
    </row>
    <row r="336" spans="1:5">
      <c r="A336" t="s">
        <v>605</v>
      </c>
      <c r="B336" s="148">
        <f>+B271</f>
        <v>39.997000000000007</v>
      </c>
      <c r="C336" s="148">
        <f>+C271</f>
        <v>39.997000000000007</v>
      </c>
      <c r="D336" s="36">
        <f>+D271</f>
        <v>25.651</v>
      </c>
      <c r="E336" s="36">
        <f>+H271</f>
        <v>190.96899999999997</v>
      </c>
    </row>
    <row r="338" spans="1:8">
      <c r="A338" t="s">
        <v>533</v>
      </c>
      <c r="B338">
        <v>0.55000000000000004</v>
      </c>
      <c r="C338">
        <v>0.55000000000000004</v>
      </c>
      <c r="D338">
        <v>0.33</v>
      </c>
      <c r="E338" s="65">
        <v>1.8</v>
      </c>
    </row>
    <row r="339" spans="1:8">
      <c r="A339" t="s">
        <v>819</v>
      </c>
      <c r="B339">
        <v>435.5</v>
      </c>
      <c r="C339">
        <v>435.5</v>
      </c>
      <c r="D339">
        <v>270.7</v>
      </c>
      <c r="E339">
        <v>255.9</v>
      </c>
    </row>
    <row r="340" spans="1:8">
      <c r="A340" t="s">
        <v>820</v>
      </c>
      <c r="B340">
        <v>39.6</v>
      </c>
      <c r="C340">
        <v>39.6</v>
      </c>
      <c r="D340">
        <v>132.30000000000001</v>
      </c>
      <c r="E340">
        <v>231.1</v>
      </c>
    </row>
    <row r="346" spans="1:8">
      <c r="A346" s="38" t="s">
        <v>505</v>
      </c>
    </row>
    <row r="348" spans="1:8">
      <c r="A348" s="26"/>
    </row>
    <row r="349" spans="1:8">
      <c r="A349" s="121" t="s">
        <v>317</v>
      </c>
      <c r="B349" s="109"/>
      <c r="C349" s="109"/>
      <c r="D349" s="128"/>
      <c r="E349" s="109"/>
      <c r="F349" s="109"/>
      <c r="G349" s="109"/>
      <c r="H349" s="108"/>
    </row>
    <row r="350" spans="1:8">
      <c r="A350" s="25" t="s">
        <v>655</v>
      </c>
      <c r="B350" s="36" t="s">
        <v>369</v>
      </c>
      <c r="C350" s="36" t="s">
        <v>369</v>
      </c>
      <c r="D350" s="36" t="s">
        <v>12</v>
      </c>
      <c r="E350" s="36" t="s">
        <v>643</v>
      </c>
      <c r="F350" s="36" t="s">
        <v>644</v>
      </c>
      <c r="G350" s="36" t="s">
        <v>645</v>
      </c>
      <c r="H350" s="149">
        <v>2005</v>
      </c>
    </row>
    <row r="351" spans="1:8">
      <c r="A351" s="25" t="s">
        <v>596</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133</v>
      </c>
      <c r="B352" s="36">
        <v>591.90800000000002</v>
      </c>
      <c r="C352" s="36">
        <v>591.90800000000002</v>
      </c>
      <c r="D352" s="36">
        <v>483.74200000000002</v>
      </c>
      <c r="E352" s="36">
        <v>655.23699999999997</v>
      </c>
      <c r="F352" s="36">
        <v>607.84699999999998</v>
      </c>
      <c r="G352" s="36">
        <v>773.50400000000002</v>
      </c>
      <c r="H352" s="36">
        <v>2520.33</v>
      </c>
    </row>
    <row r="353" spans="1:8">
      <c r="A353" s="25" t="s">
        <v>440</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811</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133</v>
      </c>
      <c r="B356" s="36">
        <v>35.920000000000059</v>
      </c>
      <c r="C356" s="36">
        <v>35.920000000000059</v>
      </c>
      <c r="D356" s="36">
        <v>29.276</v>
      </c>
      <c r="E356" s="36">
        <v>43.587000000000003</v>
      </c>
      <c r="F356" s="36">
        <v>43.457999999999998</v>
      </c>
      <c r="G356" s="36">
        <v>86.091999999999999</v>
      </c>
      <c r="H356" s="36">
        <v>202.50700000000001</v>
      </c>
    </row>
    <row r="357" spans="1:8">
      <c r="A357" s="25" t="s">
        <v>440</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598</v>
      </c>
      <c r="B359" s="36">
        <v>-2.58</v>
      </c>
      <c r="C359" s="36">
        <v>-2.58</v>
      </c>
      <c r="D359" s="36">
        <v>-4.5430000000000001</v>
      </c>
      <c r="E359" s="36">
        <v>-4.9870000000000001</v>
      </c>
      <c r="F359" s="36">
        <v>-9.9429999999999996</v>
      </c>
      <c r="G359" s="36">
        <v>-4.0259999999999998</v>
      </c>
      <c r="H359" s="36">
        <v>-23.498999999999999</v>
      </c>
    </row>
    <row r="360" spans="1:8">
      <c r="A360" s="25" t="s">
        <v>69</v>
      </c>
      <c r="B360" s="36"/>
      <c r="C360" s="36"/>
      <c r="D360" s="36"/>
      <c r="E360" s="36"/>
      <c r="F360" s="36">
        <v>0.54300000000000004</v>
      </c>
      <c r="G360" s="36"/>
      <c r="H360" s="36">
        <v>0.54300000000000004</v>
      </c>
    </row>
    <row r="361" spans="1:8">
      <c r="A361" s="25" t="s">
        <v>736</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605</v>
      </c>
      <c r="B363" s="36">
        <v>39.997000000000057</v>
      </c>
      <c r="C363" s="36">
        <v>39.997000000000057</v>
      </c>
      <c r="D363" s="36">
        <v>42.177999999999997</v>
      </c>
      <c r="E363" s="36">
        <v>50.211000000000006</v>
      </c>
      <c r="F363" s="36">
        <v>36.930999999999997</v>
      </c>
      <c r="G363" s="36">
        <v>82.954999999999998</v>
      </c>
      <c r="H363" s="36">
        <v>212.27500000000001</v>
      </c>
    </row>
    <row r="364" spans="1:8">
      <c r="A364" s="25" t="s">
        <v>67</v>
      </c>
      <c r="B364" s="36">
        <v>39.997000000000007</v>
      </c>
      <c r="C364" s="36">
        <v>39.997000000000007</v>
      </c>
      <c r="D364" s="36">
        <v>25.651</v>
      </c>
      <c r="E364" s="36">
        <v>45.255000000000003</v>
      </c>
      <c r="F364" s="36">
        <v>37.024999999999999</v>
      </c>
      <c r="G364" s="36">
        <v>82.954999999999998</v>
      </c>
      <c r="H364" s="36">
        <v>190.886</v>
      </c>
    </row>
    <row r="365" spans="1:8">
      <c r="A365" t="s">
        <v>440</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330</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
  <sheetViews>
    <sheetView workbookViewId="0">
      <selection sqref="A1:H1"/>
    </sheetView>
  </sheetViews>
  <sheetFormatPr baseColWidth="10" defaultColWidth="8.75" defaultRowHeight="11"/>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39"/>
  <sheetViews>
    <sheetView zoomScaleNormal="100" workbookViewId="0">
      <selection sqref="A1:F1"/>
    </sheetView>
  </sheetViews>
  <sheetFormatPr baseColWidth="10" defaultColWidth="37.5" defaultRowHeight="12" customHeight="1"/>
  <cols>
    <col min="1" max="1" width="2.5" style="240" customWidth="1"/>
    <col min="2" max="2" width="74.25" style="215" customWidth="1"/>
    <col min="3" max="4" width="18.25" style="217" customWidth="1"/>
    <col min="5" max="5" width="8.25" style="217" customWidth="1"/>
    <col min="6" max="6" width="8.25" style="205" customWidth="1"/>
    <col min="7" max="17" width="3.75" style="205" customWidth="1"/>
    <col min="18" max="16384" width="37.5" style="240"/>
  </cols>
  <sheetData>
    <row r="1" spans="1:17" ht="15.75" customHeight="1">
      <c r="A1" s="1170" t="s">
        <v>940</v>
      </c>
      <c r="B1" s="1170"/>
      <c r="C1" s="1170"/>
      <c r="D1" s="1170"/>
      <c r="E1" s="1170"/>
      <c r="F1" s="1170"/>
    </row>
    <row r="2" spans="1:17" ht="11.25" customHeight="1">
      <c r="A2" s="483"/>
      <c r="B2" s="206"/>
      <c r="C2" s="482"/>
      <c r="D2" s="482"/>
      <c r="E2" s="745"/>
      <c r="F2" s="814"/>
    </row>
    <row r="3" spans="1:17" ht="11.25" customHeight="1">
      <c r="A3" s="483"/>
      <c r="B3" s="206"/>
      <c r="C3" s="482"/>
      <c r="D3" s="488" t="s">
        <v>1018</v>
      </c>
      <c r="E3" s="745"/>
      <c r="F3" s="814"/>
      <c r="G3" s="988"/>
      <c r="H3" s="988"/>
      <c r="I3" s="988"/>
      <c r="J3" s="988"/>
      <c r="K3" s="988"/>
      <c r="L3" s="988"/>
      <c r="M3" s="988"/>
      <c r="N3" s="988"/>
      <c r="O3" s="988"/>
      <c r="P3" s="988"/>
      <c r="Q3" s="988"/>
    </row>
    <row r="4" spans="1:17" s="1094" customFormat="1" ht="11.25" customHeight="1">
      <c r="A4" s="1162" t="s">
        <v>714</v>
      </c>
      <c r="B4" s="1162"/>
      <c r="C4" s="623">
        <v>2018</v>
      </c>
      <c r="D4" s="527">
        <v>2017</v>
      </c>
      <c r="E4" s="1172" t="s">
        <v>859</v>
      </c>
      <c r="F4" s="1172"/>
      <c r="G4" s="205"/>
      <c r="H4" s="205"/>
      <c r="I4" s="205"/>
      <c r="J4" s="205"/>
      <c r="K4" s="205"/>
      <c r="L4" s="205"/>
      <c r="M4" s="205"/>
      <c r="N4" s="205"/>
      <c r="O4" s="205"/>
      <c r="P4" s="205"/>
      <c r="Q4" s="205"/>
    </row>
    <row r="5" spans="1:17" s="1092" customFormat="1" ht="12" customHeight="1">
      <c r="A5" s="1181" t="s">
        <v>514</v>
      </c>
      <c r="B5" s="1181"/>
      <c r="C5" s="624">
        <v>5174</v>
      </c>
      <c r="D5" s="423">
        <v>4911</v>
      </c>
      <c r="E5" s="746">
        <v>1</v>
      </c>
      <c r="F5" s="1113">
        <v>4</v>
      </c>
      <c r="G5" s="205"/>
      <c r="H5" s="205"/>
      <c r="I5" s="205"/>
      <c r="J5" s="205"/>
      <c r="K5" s="205"/>
      <c r="L5" s="205"/>
      <c r="M5" s="205"/>
      <c r="N5" s="205"/>
      <c r="O5" s="205"/>
      <c r="P5" s="205"/>
      <c r="Q5" s="205"/>
    </row>
    <row r="6" spans="1:17" s="1092" customFormat="1" ht="11.25" customHeight="1">
      <c r="A6" s="1139" t="s">
        <v>335</v>
      </c>
      <c r="B6" s="1139"/>
      <c r="C6" s="641">
        <v>64</v>
      </c>
      <c r="D6" s="423">
        <v>28</v>
      </c>
      <c r="E6" s="501"/>
      <c r="F6" s="485"/>
      <c r="G6" s="205"/>
      <c r="H6" s="205"/>
      <c r="I6" s="205"/>
      <c r="J6" s="205"/>
      <c r="K6" s="205"/>
      <c r="L6" s="205"/>
      <c r="M6" s="205"/>
      <c r="N6" s="205"/>
      <c r="O6" s="205"/>
      <c r="P6" s="205"/>
      <c r="Q6" s="205"/>
    </row>
    <row r="7" spans="1:17" s="1092" customFormat="1" ht="12" customHeight="1">
      <c r="A7" s="1184" t="s">
        <v>384</v>
      </c>
      <c r="B7" s="1184"/>
      <c r="C7" s="624">
        <v>14</v>
      </c>
      <c r="D7" s="423">
        <v>12</v>
      </c>
      <c r="E7" s="501"/>
      <c r="F7" s="485"/>
      <c r="G7" s="205"/>
      <c r="H7" s="205"/>
      <c r="I7" s="205"/>
      <c r="J7" s="205"/>
      <c r="K7" s="205"/>
      <c r="L7" s="205"/>
      <c r="M7" s="205"/>
      <c r="N7" s="205"/>
      <c r="O7" s="205"/>
      <c r="P7" s="205"/>
      <c r="Q7" s="205"/>
    </row>
    <row r="8" spans="1:17" s="1092" customFormat="1" ht="12" customHeight="1">
      <c r="A8" s="1179" t="s">
        <v>323</v>
      </c>
      <c r="B8" s="1179"/>
      <c r="C8" s="624">
        <v>80</v>
      </c>
      <c r="D8" s="423">
        <v>60</v>
      </c>
      <c r="E8" s="501"/>
      <c r="F8" s="1113">
        <v>5</v>
      </c>
      <c r="G8" s="205"/>
      <c r="H8" s="205"/>
      <c r="I8" s="205"/>
      <c r="J8" s="205"/>
      <c r="K8" s="205"/>
      <c r="L8" s="205"/>
      <c r="M8" s="205"/>
      <c r="N8" s="205"/>
      <c r="O8" s="205"/>
      <c r="P8" s="205"/>
      <c r="Q8" s="205"/>
    </row>
    <row r="9" spans="1:17" s="1092" customFormat="1" ht="12" customHeight="1">
      <c r="A9" s="1180"/>
      <c r="B9" s="1180"/>
      <c r="C9" s="624"/>
      <c r="D9" s="423"/>
      <c r="E9" s="501"/>
      <c r="F9" s="485"/>
      <c r="G9" s="205"/>
      <c r="H9" s="205"/>
      <c r="I9" s="205"/>
      <c r="J9" s="205"/>
      <c r="K9" s="205"/>
      <c r="L9" s="205"/>
      <c r="M9" s="205"/>
      <c r="N9" s="205"/>
      <c r="O9" s="205"/>
      <c r="P9" s="205"/>
      <c r="Q9" s="205"/>
    </row>
    <row r="10" spans="1:17" s="1092" customFormat="1" ht="12" customHeight="1">
      <c r="A10" s="1179" t="s">
        <v>383</v>
      </c>
      <c r="B10" s="1179"/>
      <c r="C10" s="624">
        <v>-2852</v>
      </c>
      <c r="D10" s="423">
        <v>-2561</v>
      </c>
      <c r="E10" s="501"/>
      <c r="F10" s="1113">
        <v>6</v>
      </c>
      <c r="G10" s="205"/>
      <c r="H10" s="205"/>
      <c r="I10" s="205"/>
      <c r="J10" s="205"/>
      <c r="K10" s="205"/>
      <c r="L10" s="205"/>
      <c r="M10" s="205"/>
      <c r="N10" s="205"/>
      <c r="O10" s="205"/>
      <c r="P10" s="205"/>
      <c r="Q10" s="205"/>
    </row>
    <row r="11" spans="1:17" s="1092" customFormat="1" ht="12" customHeight="1">
      <c r="A11" s="1152" t="s">
        <v>247</v>
      </c>
      <c r="B11" s="1152"/>
      <c r="C11" s="624">
        <v>-1175</v>
      </c>
      <c r="D11" s="423">
        <v>-1214</v>
      </c>
      <c r="E11" s="501"/>
      <c r="F11" s="1113">
        <v>7</v>
      </c>
      <c r="G11" s="205"/>
      <c r="H11" s="205"/>
      <c r="I11" s="205"/>
      <c r="J11" s="205"/>
      <c r="K11" s="205"/>
      <c r="L11" s="205"/>
      <c r="M11" s="205"/>
      <c r="N11" s="205"/>
      <c r="O11" s="205"/>
      <c r="P11" s="205"/>
      <c r="Q11" s="205"/>
    </row>
    <row r="12" spans="1:17" s="1092" customFormat="1" ht="12" customHeight="1">
      <c r="A12" s="1183" t="s">
        <v>423</v>
      </c>
      <c r="B12" s="1183"/>
      <c r="C12" s="633">
        <v>-130</v>
      </c>
      <c r="D12" s="501">
        <v>-134</v>
      </c>
      <c r="E12" s="501"/>
      <c r="F12" s="1113">
        <v>8</v>
      </c>
      <c r="G12" s="205"/>
      <c r="H12" s="205"/>
      <c r="I12" s="205"/>
      <c r="J12" s="205"/>
      <c r="K12" s="205"/>
      <c r="L12" s="205"/>
      <c r="M12" s="205"/>
      <c r="N12" s="205"/>
      <c r="O12" s="205"/>
      <c r="P12" s="205"/>
      <c r="Q12" s="205"/>
    </row>
    <row r="13" spans="1:17" s="1092" customFormat="1" ht="12" customHeight="1">
      <c r="A13" s="1179" t="s">
        <v>324</v>
      </c>
      <c r="B13" s="1179"/>
      <c r="C13" s="624">
        <v>-648</v>
      </c>
      <c r="D13" s="423">
        <v>-577</v>
      </c>
      <c r="E13" s="501"/>
      <c r="F13" s="1113">
        <v>9</v>
      </c>
      <c r="G13" s="205"/>
      <c r="H13" s="205"/>
      <c r="I13" s="205"/>
      <c r="J13" s="205"/>
      <c r="K13" s="205"/>
      <c r="L13" s="205"/>
      <c r="M13" s="205"/>
      <c r="N13" s="205"/>
      <c r="O13" s="205"/>
      <c r="P13" s="205"/>
      <c r="Q13" s="205"/>
    </row>
    <row r="14" spans="1:17" s="1092" customFormat="1" ht="12" customHeight="1">
      <c r="A14" s="1173" t="s">
        <v>30</v>
      </c>
      <c r="B14" s="1173"/>
      <c r="C14" s="624">
        <v>13</v>
      </c>
      <c r="D14" s="423">
        <v>13</v>
      </c>
      <c r="E14" s="501"/>
      <c r="F14" s="1113">
        <v>15</v>
      </c>
      <c r="G14" s="205"/>
      <c r="H14" s="205"/>
      <c r="I14" s="205"/>
      <c r="J14" s="205"/>
      <c r="K14" s="205"/>
      <c r="L14" s="205"/>
      <c r="M14" s="205"/>
      <c r="N14" s="205"/>
      <c r="O14" s="205"/>
      <c r="P14" s="205"/>
      <c r="Q14" s="205"/>
    </row>
    <row r="15" spans="1:17" s="1092" customFormat="1" ht="12" customHeight="1">
      <c r="A15" s="1180"/>
      <c r="B15" s="1180"/>
      <c r="C15" s="624"/>
      <c r="D15" s="423"/>
      <c r="E15" s="501"/>
      <c r="F15" s="485"/>
      <c r="G15" s="205"/>
      <c r="H15" s="205"/>
      <c r="I15" s="205"/>
      <c r="J15" s="205"/>
      <c r="K15" s="205"/>
      <c r="L15" s="205"/>
      <c r="M15" s="205"/>
      <c r="N15" s="205"/>
      <c r="O15" s="205"/>
      <c r="P15" s="205"/>
      <c r="Q15" s="205"/>
    </row>
    <row r="16" spans="1:17" s="1092" customFormat="1" ht="12" customHeight="1">
      <c r="A16" s="1182" t="s">
        <v>194</v>
      </c>
      <c r="B16" s="1182"/>
      <c r="C16" s="624">
        <v>543</v>
      </c>
      <c r="D16" s="423">
        <v>538</v>
      </c>
      <c r="E16" s="501"/>
      <c r="F16" s="485"/>
      <c r="G16" s="205"/>
      <c r="H16" s="205"/>
      <c r="I16" s="205"/>
      <c r="J16" s="205"/>
      <c r="K16" s="205"/>
      <c r="L16" s="205"/>
      <c r="M16" s="205"/>
      <c r="N16" s="205"/>
      <c r="O16" s="205"/>
      <c r="P16" s="205"/>
      <c r="Q16" s="205"/>
    </row>
    <row r="17" spans="1:17" s="1092" customFormat="1" ht="12" customHeight="1">
      <c r="A17" s="1140" t="s">
        <v>846</v>
      </c>
      <c r="B17" s="1140"/>
      <c r="C17" s="708">
        <v>10.5</v>
      </c>
      <c r="D17" s="466">
        <v>11</v>
      </c>
      <c r="E17" s="523"/>
      <c r="F17" s="485"/>
      <c r="G17" s="205"/>
      <c r="H17" s="205"/>
      <c r="I17" s="205"/>
      <c r="J17" s="205"/>
      <c r="K17" s="205"/>
      <c r="L17" s="205"/>
      <c r="M17" s="205"/>
      <c r="N17" s="205"/>
      <c r="O17" s="205"/>
      <c r="P17" s="205"/>
      <c r="Q17" s="205"/>
    </row>
    <row r="18" spans="1:17" s="1092" customFormat="1" ht="12" customHeight="1">
      <c r="A18" s="1180"/>
      <c r="B18" s="1180"/>
      <c r="C18" s="624"/>
      <c r="D18" s="423"/>
      <c r="E18" s="501"/>
      <c r="F18" s="485"/>
      <c r="G18" s="205"/>
      <c r="H18" s="205"/>
      <c r="I18" s="205"/>
      <c r="J18" s="205"/>
      <c r="K18" s="205"/>
      <c r="L18" s="205"/>
      <c r="M18" s="205"/>
      <c r="N18" s="205"/>
      <c r="O18" s="205"/>
      <c r="P18" s="205"/>
      <c r="Q18" s="205"/>
    </row>
    <row r="19" spans="1:17" s="1092" customFormat="1" ht="12" customHeight="1">
      <c r="A19" s="1173" t="s">
        <v>1175</v>
      </c>
      <c r="B19" s="1173"/>
      <c r="C19" s="624">
        <v>24</v>
      </c>
      <c r="D19" s="423">
        <v>12</v>
      </c>
      <c r="E19" s="501"/>
      <c r="F19" s="1113">
        <v>10</v>
      </c>
      <c r="G19" s="205"/>
      <c r="H19" s="205"/>
      <c r="I19" s="205"/>
      <c r="J19" s="205"/>
      <c r="K19" s="205"/>
      <c r="L19" s="205"/>
      <c r="M19" s="205"/>
      <c r="N19" s="205"/>
      <c r="O19" s="205"/>
      <c r="P19" s="205"/>
      <c r="Q19" s="205"/>
    </row>
    <row r="20" spans="1:17" s="1092" customFormat="1" ht="12" customHeight="1">
      <c r="A20" s="1173" t="s">
        <v>1176</v>
      </c>
      <c r="B20" s="1173"/>
      <c r="C20" s="624">
        <v>-65</v>
      </c>
      <c r="D20" s="423">
        <v>-59</v>
      </c>
      <c r="E20" s="501"/>
      <c r="F20" s="1113">
        <v>10</v>
      </c>
      <c r="G20" s="205"/>
      <c r="H20" s="205"/>
      <c r="I20" s="205"/>
      <c r="J20" s="205"/>
      <c r="K20" s="205"/>
      <c r="L20" s="205"/>
      <c r="M20" s="205"/>
      <c r="N20" s="205"/>
      <c r="O20" s="205"/>
      <c r="P20" s="205"/>
      <c r="Q20" s="205"/>
    </row>
    <row r="21" spans="1:17" s="1092" customFormat="1" ht="12" customHeight="1">
      <c r="A21" s="1180"/>
      <c r="B21" s="1180"/>
      <c r="C21" s="624"/>
      <c r="D21" s="423"/>
      <c r="E21" s="501"/>
      <c r="F21" s="485"/>
      <c r="G21" s="205"/>
      <c r="H21" s="205"/>
      <c r="I21" s="205"/>
      <c r="J21" s="205"/>
      <c r="K21" s="205"/>
      <c r="L21" s="205"/>
      <c r="M21" s="205"/>
      <c r="N21" s="205"/>
      <c r="O21" s="205"/>
      <c r="P21" s="205"/>
      <c r="Q21" s="205"/>
    </row>
    <row r="22" spans="1:17" s="1092" customFormat="1" ht="12" customHeight="1">
      <c r="A22" s="1182" t="s">
        <v>649</v>
      </c>
      <c r="B22" s="1182"/>
      <c r="C22" s="624">
        <v>502</v>
      </c>
      <c r="D22" s="423">
        <v>491</v>
      </c>
      <c r="E22" s="501"/>
      <c r="F22" s="485"/>
      <c r="G22" s="205"/>
      <c r="H22" s="205"/>
      <c r="I22" s="205"/>
      <c r="J22" s="205"/>
      <c r="K22" s="205"/>
      <c r="L22" s="205"/>
      <c r="M22" s="205"/>
      <c r="N22" s="205"/>
      <c r="O22" s="205"/>
      <c r="P22" s="205"/>
      <c r="Q22" s="205"/>
    </row>
    <row r="23" spans="1:17" s="1092" customFormat="1" ht="12" customHeight="1">
      <c r="A23" s="1186"/>
      <c r="B23" s="1186"/>
      <c r="C23" s="624"/>
      <c r="D23" s="423"/>
      <c r="E23" s="501"/>
      <c r="F23" s="485"/>
      <c r="G23" s="205"/>
      <c r="H23" s="205"/>
      <c r="I23" s="205"/>
      <c r="J23" s="205"/>
      <c r="K23" s="205"/>
      <c r="L23" s="205"/>
      <c r="M23" s="205"/>
      <c r="N23" s="205"/>
      <c r="O23" s="205"/>
      <c r="P23" s="205"/>
      <c r="Q23" s="205"/>
    </row>
    <row r="24" spans="1:17" s="1092" customFormat="1" ht="12" customHeight="1">
      <c r="A24" s="1177" t="s">
        <v>575</v>
      </c>
      <c r="B24" s="1177"/>
      <c r="C24" s="628">
        <v>-116</v>
      </c>
      <c r="D24" s="479">
        <v>-117</v>
      </c>
      <c r="E24" s="479"/>
      <c r="F24" s="748">
        <v>11</v>
      </c>
      <c r="G24" s="205"/>
      <c r="H24" s="205"/>
      <c r="I24" s="205"/>
      <c r="J24" s="205"/>
      <c r="K24" s="205"/>
      <c r="L24" s="205"/>
      <c r="M24" s="205"/>
      <c r="N24" s="205"/>
      <c r="O24" s="205"/>
      <c r="P24" s="205"/>
      <c r="Q24" s="205"/>
    </row>
    <row r="25" spans="1:17" s="1092" customFormat="1" ht="12" customHeight="1">
      <c r="A25" s="1133" t="s">
        <v>500</v>
      </c>
      <c r="B25" s="1133"/>
      <c r="C25" s="629">
        <v>386</v>
      </c>
      <c r="D25" s="528">
        <v>375</v>
      </c>
      <c r="E25" s="528"/>
      <c r="F25" s="965"/>
      <c r="G25" s="205"/>
      <c r="H25" s="205"/>
      <c r="I25" s="205"/>
      <c r="J25" s="205"/>
      <c r="K25" s="205"/>
      <c r="L25" s="205"/>
      <c r="M25" s="205"/>
      <c r="N25" s="205"/>
      <c r="O25" s="205"/>
      <c r="P25" s="205"/>
      <c r="Q25" s="205"/>
    </row>
    <row r="26" spans="1:17" s="1092" customFormat="1" ht="12" customHeight="1">
      <c r="A26" s="1178"/>
      <c r="B26" s="1178"/>
      <c r="C26" s="627"/>
      <c r="D26" s="426"/>
      <c r="E26" s="501"/>
      <c r="F26" s="747"/>
      <c r="G26" s="205"/>
      <c r="H26" s="205"/>
      <c r="I26" s="205"/>
      <c r="J26" s="205"/>
      <c r="K26" s="205"/>
      <c r="L26" s="205"/>
      <c r="M26" s="205"/>
      <c r="N26" s="205"/>
      <c r="O26" s="205"/>
      <c r="P26" s="205"/>
      <c r="Q26" s="205"/>
    </row>
    <row r="27" spans="1:17" s="1092" customFormat="1" ht="12" customHeight="1">
      <c r="A27" s="1174" t="s">
        <v>14</v>
      </c>
      <c r="B27" s="1174"/>
      <c r="C27" s="624"/>
      <c r="D27" s="423"/>
      <c r="E27" s="501"/>
      <c r="F27" s="747"/>
      <c r="G27" s="205"/>
      <c r="H27" s="205"/>
      <c r="I27" s="205"/>
      <c r="J27" s="205"/>
      <c r="K27" s="205"/>
      <c r="L27" s="205"/>
      <c r="M27" s="205"/>
      <c r="N27" s="205"/>
      <c r="O27" s="205"/>
      <c r="P27" s="205"/>
      <c r="Q27" s="205"/>
    </row>
    <row r="28" spans="1:17" s="1092" customFormat="1" ht="12" customHeight="1">
      <c r="A28" s="1140" t="s">
        <v>1135</v>
      </c>
      <c r="B28" s="1140"/>
      <c r="C28" s="624">
        <v>386</v>
      </c>
      <c r="D28" s="423">
        <v>375</v>
      </c>
      <c r="E28" s="501"/>
      <c r="F28" s="1113">
        <v>12</v>
      </c>
      <c r="G28" s="205"/>
      <c r="H28" s="205"/>
      <c r="I28" s="205"/>
      <c r="J28" s="205"/>
      <c r="K28" s="205"/>
      <c r="L28" s="205"/>
      <c r="M28" s="205"/>
      <c r="N28" s="205"/>
      <c r="O28" s="205"/>
      <c r="P28" s="205"/>
      <c r="Q28" s="205"/>
    </row>
    <row r="29" spans="1:17" s="1092" customFormat="1" ht="12" customHeight="1">
      <c r="A29" s="1165" t="s">
        <v>1136</v>
      </c>
      <c r="B29" s="1165"/>
      <c r="C29" s="628">
        <v>1</v>
      </c>
      <c r="D29" s="479">
        <v>-1</v>
      </c>
      <c r="E29" s="479"/>
      <c r="F29" s="487"/>
      <c r="G29" s="205"/>
      <c r="H29" s="205"/>
      <c r="I29" s="205"/>
      <c r="J29" s="205"/>
      <c r="K29" s="205"/>
      <c r="L29" s="205"/>
      <c r="M29" s="205"/>
      <c r="N29" s="205"/>
      <c r="O29" s="205"/>
      <c r="P29" s="205"/>
      <c r="Q29" s="205"/>
    </row>
    <row r="30" spans="1:17" s="1092" customFormat="1" ht="12" customHeight="1">
      <c r="A30" s="1175"/>
      <c r="B30" s="1175"/>
      <c r="C30" s="627">
        <v>386</v>
      </c>
      <c r="D30" s="426">
        <v>375</v>
      </c>
      <c r="E30" s="501"/>
      <c r="F30" s="499"/>
      <c r="G30" s="205"/>
      <c r="H30" s="205"/>
      <c r="I30" s="205"/>
      <c r="J30" s="205"/>
      <c r="K30" s="205"/>
      <c r="L30" s="205"/>
      <c r="M30" s="205"/>
      <c r="N30" s="205"/>
      <c r="O30" s="205"/>
      <c r="P30" s="205"/>
      <c r="Q30" s="205"/>
    </row>
    <row r="31" spans="1:17" s="1092" customFormat="1" ht="12" customHeight="1">
      <c r="A31" s="1176"/>
      <c r="B31" s="1176"/>
      <c r="C31" s="630"/>
      <c r="D31" s="462"/>
      <c r="E31" s="498"/>
      <c r="F31" s="499"/>
      <c r="G31" s="205"/>
      <c r="H31" s="205"/>
      <c r="I31" s="205"/>
      <c r="J31" s="205"/>
      <c r="K31" s="205"/>
      <c r="L31" s="205"/>
      <c r="M31" s="205"/>
      <c r="N31" s="205"/>
      <c r="O31" s="205"/>
      <c r="P31" s="205"/>
      <c r="Q31" s="205"/>
    </row>
    <row r="32" spans="1:17" s="1092" customFormat="1" ht="12" customHeight="1">
      <c r="A32" s="1185" t="s">
        <v>1088</v>
      </c>
      <c r="B32" s="1185" t="s">
        <v>1087</v>
      </c>
      <c r="C32" s="630"/>
      <c r="D32" s="462"/>
      <c r="E32" s="498"/>
      <c r="F32" s="499"/>
      <c r="G32" s="205"/>
      <c r="H32" s="205"/>
      <c r="I32" s="205"/>
      <c r="J32" s="205"/>
      <c r="K32" s="205"/>
      <c r="L32" s="205"/>
      <c r="M32" s="205"/>
      <c r="N32" s="205"/>
      <c r="O32" s="205"/>
      <c r="P32" s="205"/>
      <c r="Q32" s="205"/>
    </row>
    <row r="33" spans="1:17" s="1092" customFormat="1" ht="11.25" customHeight="1">
      <c r="A33" s="1125" t="s">
        <v>1177</v>
      </c>
      <c r="B33" s="1125"/>
      <c r="C33" s="727">
        <v>0.65</v>
      </c>
      <c r="D33" s="1029">
        <v>0.63</v>
      </c>
      <c r="E33" s="498"/>
      <c r="F33" s="1113">
        <v>12</v>
      </c>
      <c r="G33" s="205"/>
      <c r="H33" s="205"/>
      <c r="I33" s="205"/>
      <c r="J33" s="205"/>
      <c r="K33" s="205"/>
      <c r="L33" s="205"/>
      <c r="M33" s="205"/>
      <c r="N33" s="205"/>
      <c r="O33" s="205"/>
      <c r="P33" s="205"/>
      <c r="Q33" s="205"/>
    </row>
    <row r="34" spans="1:17" ht="12" customHeight="1">
      <c r="B34" s="211"/>
      <c r="C34" s="210"/>
      <c r="D34" s="210"/>
      <c r="E34" s="210"/>
    </row>
    <row r="35" spans="1:17" ht="12" customHeight="1">
      <c r="A35" s="1168" t="s">
        <v>1620</v>
      </c>
      <c r="B35" s="1168"/>
      <c r="C35" s="1168"/>
      <c r="D35" s="1168"/>
      <c r="E35" s="1168"/>
      <c r="F35" s="1168"/>
    </row>
    <row r="36" spans="1:17" ht="12" customHeight="1">
      <c r="B36" s="212"/>
      <c r="C36" s="213"/>
      <c r="D36" s="214"/>
      <c r="E36" s="214"/>
    </row>
    <row r="37" spans="1:17" ht="12" customHeight="1">
      <c r="A37" s="1168" t="s">
        <v>884</v>
      </c>
      <c r="B37" s="1168"/>
      <c r="C37" s="1168"/>
      <c r="D37" s="1168"/>
      <c r="E37" s="1168"/>
      <c r="F37" s="1168"/>
    </row>
    <row r="38" spans="1:17" ht="12" customHeight="1">
      <c r="C38" s="216"/>
    </row>
    <row r="39" spans="1:17" ht="12" customHeight="1">
      <c r="C39" s="216"/>
    </row>
  </sheetData>
  <mergeCells count="34">
    <mergeCell ref="A29:B29"/>
    <mergeCell ref="A33:B33"/>
    <mergeCell ref="A37:F37"/>
    <mergeCell ref="A8:B8"/>
    <mergeCell ref="A7:B7"/>
    <mergeCell ref="A32:B32"/>
    <mergeCell ref="A21:B21"/>
    <mergeCell ref="A22:B22"/>
    <mergeCell ref="A23:B23"/>
    <mergeCell ref="A18:B18"/>
    <mergeCell ref="A17:B17"/>
    <mergeCell ref="A28:B28"/>
    <mergeCell ref="A5:B5"/>
    <mergeCell ref="A16:B16"/>
    <mergeCell ref="A15:B15"/>
    <mergeCell ref="A14:B14"/>
    <mergeCell ref="A13:B13"/>
    <mergeCell ref="A12:B12"/>
    <mergeCell ref="E4:F4"/>
    <mergeCell ref="A19:B19"/>
    <mergeCell ref="A20:B20"/>
    <mergeCell ref="A35:F35"/>
    <mergeCell ref="A1:F1"/>
    <mergeCell ref="A27:B27"/>
    <mergeCell ref="A30:B30"/>
    <mergeCell ref="A31:B31"/>
    <mergeCell ref="A24:B24"/>
    <mergeCell ref="A25:B25"/>
    <mergeCell ref="A26:B26"/>
    <mergeCell ref="A4:B4"/>
    <mergeCell ref="A11:B11"/>
    <mergeCell ref="A10:B10"/>
    <mergeCell ref="A9:B9"/>
    <mergeCell ref="A6:B6"/>
  </mergeCells>
  <phoneticPr fontId="33" type="noConversion"/>
  <hyperlinks>
    <hyperlink ref="F5" r:id="rId1" location="4-disaggregation-of-revenue" display="http://www.wartsilareports.com/en-US/2018/ar/financial-review/financial-statements/consolidated-financial-statements/notes-to-the-consolidated-financial-statements/ - 4-disaggregation-of-revenue" xr:uid="{00000000-0004-0000-0200-000000000000}"/>
    <hyperlink ref="E5" r:id="rId2" location="1-segment-information" display="http://www.wartsilareports.com/en-US/2018/ar/financial-review/financial-statements/consolidated-financial-statements/notes-to-the-consolidated-financial-statements/ - 1-segment-information" xr:uid="{00000000-0004-0000-0200-000001000000}"/>
    <hyperlink ref="F8" r:id="rId3" location="5-other-operating-income" display="http://www.wartsilareports.com/en-US/2018/ar/financial-review/financial-statements/consolidated-financial-statements/notes-to-the-consolidated-financial-statements/ - 5-other-operating-income" xr:uid="{00000000-0004-0000-0200-000002000000}"/>
    <hyperlink ref="F10" r:id="rId4" location="6-material-and-services" display="http://www.wartsilareports.com/en-US/2018/ar/financial-review/financial-statements/consolidated-financial-statements/notes-to-the-consolidated-financial-statements/ - 6-material-and-services" xr:uid="{00000000-0004-0000-0200-000003000000}"/>
    <hyperlink ref="F11" r:id="rId5" location="7-employee-benefit-expenses" display="http://www.wartsilareports.com/en-US/2018/ar/financial-review/financial-statements/consolidated-financial-statements/notes-to-the-consolidated-financial-statements/ - 7-employee-benefit-expenses" xr:uid="{00000000-0004-0000-0200-000004000000}"/>
    <hyperlink ref="F12" r:id="rId6" location="8-depreciation-amortisation-and-impairment" display="http://www.wartsilareports.com/en-US/2018/ar/financial-review/financial-statements/consolidated-financial-statements/notes-to-the-consolidated-financial-statements/ - 8-depreciation-amortisation-and-impairment" xr:uid="{00000000-0004-0000-0200-000005000000}"/>
    <hyperlink ref="F24" r:id="rId7" location="11-income-taxes" display="http://www.wartsilareports.com/en-US/2018/ar/financial-review/financial-statements/consolidated-financial-statements/notes-to-the-consolidated-financial-statements/ - 11-income-taxes" xr:uid="{00000000-0004-0000-0200-000006000000}"/>
    <hyperlink ref="F28" r:id="rId8" location="12-earnings-per-share" display="http://www.wartsilareports.com/en-US/2018/ar/financial-review/financial-statements/consolidated-financial-statements/notes-to-the-consolidated-financial-statements/ - 12-earnings-per-share" xr:uid="{00000000-0004-0000-0200-000007000000}"/>
    <hyperlink ref="F14" r:id="rId9" location="15-investments-in-associates-and-joint-ventures" display="http://www.wartsilareports.com/en-US/2018/ar/financial-review/financial-statements/consolidated-financial-statements/notes-to-the-consolidated-financial-statements/ - 15-investments-in-associates-and-joint-ventures" xr:uid="{00000000-0004-0000-0200-000008000000}"/>
    <hyperlink ref="F13" r:id="rId10" location="9-other-operating-expenses" display="http://www.wartsilareports.com/en-US/2018/ar/financial-review/financial-statements/consolidated-financial-statements/notes-to-the-consolidated-financial-statements/ - 9-other-operating-expenses" xr:uid="{3FAB6025-7043-486E-B87B-149B6F01FADC}"/>
    <hyperlink ref="F19" r:id="rId11" location="10-financial-income-and-expenses" display="http://www.wartsilareports.com/en-US/2018/ar/financial-review/financial-statements/consolidated-financial-statements/notes-to-the-consolidated-financial-statements/ - 10-financial-income-and-expenses" xr:uid="{9C6849AD-2C6B-4F8D-82F6-EF10184DE729}"/>
    <hyperlink ref="F20" r:id="rId12" location="10-financial-income-and-expenses" display="http://www.wartsilareports.com/en-US/2018/ar/financial-review/financial-statements/consolidated-financial-statements/notes-to-the-consolidated-financial-statements/ - 10-financial-income-and-expenses" xr:uid="{618C258A-3CFD-4AC1-9C55-FCD047483D1B}"/>
    <hyperlink ref="F33" r:id="rId13" location="12-earnings-per-share" display="http://www.wartsilareports.com/en-US/2018/ar/financial-review/financial-statements/consolidated-financial-statements/notes-to-the-consolidated-financial-statements/ - 12-earnings-per-share" xr:uid="{81010B36-55F1-4E42-BC84-A7A203F9783F}"/>
  </hyperlinks>
  <printOptions horizontalCentered="1"/>
  <pageMargins left="0.78740157480314965" right="0.82677165354330717" top="0.86614173228346458" bottom="0.39370078740157483" header="0.51181102362204722" footer="0.35433070866141736"/>
  <pageSetup paperSize="9" scale="81" fitToHeight="2" orientation="portrait" r:id="rId14"/>
  <headerFooter alignWithMargins="0"/>
  <customProperties>
    <customPr name="SheetOptions" r:id="rId15"/>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Q80"/>
  <sheetViews>
    <sheetView zoomScaleNormal="100" workbookViewId="0">
      <selection sqref="A1:F1"/>
    </sheetView>
  </sheetViews>
  <sheetFormatPr baseColWidth="10" defaultColWidth="37.5" defaultRowHeight="12" customHeight="1"/>
  <cols>
    <col min="1" max="1" width="2.5" style="240" customWidth="1"/>
    <col min="2" max="2" width="74.25" style="215" customWidth="1"/>
    <col min="3" max="4" width="18.25" style="217" customWidth="1"/>
    <col min="5" max="6" width="8.25" style="953" customWidth="1"/>
    <col min="7" max="17" width="3.75" style="953" customWidth="1"/>
    <col min="18" max="16384" width="37.5" style="240"/>
  </cols>
  <sheetData>
    <row r="1" spans="1:17" ht="15.75" customHeight="1">
      <c r="A1" s="1170" t="s">
        <v>975</v>
      </c>
      <c r="B1" s="1170"/>
      <c r="C1" s="1170"/>
      <c r="D1" s="1170"/>
      <c r="E1" s="1170"/>
      <c r="F1" s="1170"/>
    </row>
    <row r="2" spans="1:17" ht="11.25" customHeight="1">
      <c r="A2" s="235"/>
      <c r="B2" s="236"/>
      <c r="C2" s="395"/>
      <c r="D2" s="344"/>
    </row>
    <row r="3" spans="1:17" ht="11.25" customHeight="1">
      <c r="A3" s="235"/>
      <c r="B3" s="236"/>
      <c r="C3" s="395"/>
      <c r="D3" s="488" t="s">
        <v>1018</v>
      </c>
      <c r="E3" s="988"/>
      <c r="F3" s="988"/>
      <c r="G3" s="988"/>
      <c r="H3" s="988"/>
      <c r="I3" s="988"/>
      <c r="J3" s="988"/>
      <c r="K3" s="988"/>
      <c r="L3" s="988"/>
      <c r="M3" s="988"/>
      <c r="N3" s="988"/>
      <c r="O3" s="988"/>
      <c r="P3" s="988"/>
      <c r="Q3" s="988"/>
    </row>
    <row r="4" spans="1:17" ht="11.25" customHeight="1">
      <c r="A4" s="1192" t="s">
        <v>714</v>
      </c>
      <c r="B4" s="1192"/>
      <c r="C4" s="631">
        <v>2018</v>
      </c>
      <c r="D4" s="208">
        <v>2017</v>
      </c>
      <c r="E4" s="1172" t="s">
        <v>859</v>
      </c>
      <c r="F4" s="1172"/>
    </row>
    <row r="5" spans="1:17" ht="11.25" customHeight="1">
      <c r="A5" s="1188" t="s">
        <v>500</v>
      </c>
      <c r="B5" s="1188"/>
      <c r="C5" s="624">
        <v>386</v>
      </c>
      <c r="D5" s="423">
        <v>375</v>
      </c>
      <c r="E5" s="423"/>
      <c r="F5" s="423"/>
    </row>
    <row r="6" spans="1:17" ht="11.25" customHeight="1">
      <c r="A6" s="812"/>
      <c r="B6" s="812"/>
      <c r="C6" s="624"/>
      <c r="D6" s="423"/>
      <c r="E6" s="423"/>
      <c r="F6" s="423"/>
    </row>
    <row r="7" spans="1:17" ht="11.25" customHeight="1">
      <c r="A7" s="1157" t="s">
        <v>954</v>
      </c>
      <c r="B7" s="1157"/>
      <c r="C7" s="624"/>
      <c r="D7" s="423"/>
      <c r="E7" s="423"/>
      <c r="F7" s="423"/>
    </row>
    <row r="8" spans="1:17" ht="11.25" customHeight="1">
      <c r="A8" s="755"/>
      <c r="B8" s="755"/>
      <c r="C8" s="633"/>
      <c r="D8" s="501"/>
      <c r="E8" s="501"/>
      <c r="F8" s="501"/>
    </row>
    <row r="9" spans="1:17" ht="11.25" customHeight="1">
      <c r="A9" s="1157" t="s">
        <v>1103</v>
      </c>
      <c r="B9" s="1157"/>
      <c r="C9" s="624"/>
      <c r="D9" s="423"/>
      <c r="E9" s="423"/>
      <c r="F9" s="423"/>
    </row>
    <row r="10" spans="1:17" ht="11.25" customHeight="1">
      <c r="A10" s="1154" t="s">
        <v>1137</v>
      </c>
      <c r="B10" s="1154"/>
      <c r="C10" s="628">
        <v>-3</v>
      </c>
      <c r="D10" s="479">
        <v>7</v>
      </c>
      <c r="E10" s="479"/>
      <c r="F10" s="479"/>
    </row>
    <row r="11" spans="1:17" ht="11.25" customHeight="1">
      <c r="A11" s="1145" t="s">
        <v>1016</v>
      </c>
      <c r="B11" s="1145"/>
      <c r="C11" s="627">
        <v>-4</v>
      </c>
      <c r="D11" s="426">
        <v>7</v>
      </c>
      <c r="E11" s="426"/>
      <c r="F11" s="426"/>
    </row>
    <row r="12" spans="1:17" ht="11.25" customHeight="1">
      <c r="A12" s="489"/>
      <c r="B12" s="489"/>
      <c r="C12" s="624"/>
      <c r="D12" s="423"/>
      <c r="E12" s="423"/>
      <c r="F12" s="423"/>
    </row>
    <row r="13" spans="1:17" ht="11.25" customHeight="1">
      <c r="A13" s="1157" t="s">
        <v>1102</v>
      </c>
      <c r="B13" s="1157"/>
      <c r="C13" s="624"/>
      <c r="D13" s="423"/>
      <c r="E13" s="423"/>
      <c r="F13" s="423"/>
    </row>
    <row r="14" spans="1:17" ht="11.25" customHeight="1">
      <c r="A14" s="1139" t="s">
        <v>399</v>
      </c>
      <c r="B14" s="1139"/>
      <c r="C14" s="624"/>
      <c r="D14" s="423"/>
      <c r="E14" s="423"/>
      <c r="F14" s="423"/>
    </row>
    <row r="15" spans="1:17" ht="11.25" customHeight="1">
      <c r="A15" s="1130" t="s">
        <v>1208</v>
      </c>
      <c r="B15" s="1130"/>
      <c r="C15" s="624">
        <v>-23</v>
      </c>
      <c r="D15" s="423">
        <v>-73</v>
      </c>
      <c r="E15" s="423"/>
      <c r="F15" s="423"/>
    </row>
    <row r="16" spans="1:17" ht="11.25" customHeight="1">
      <c r="A16" s="1130" t="s">
        <v>1199</v>
      </c>
      <c r="B16" s="1130"/>
      <c r="C16" s="624">
        <v>-1</v>
      </c>
      <c r="D16" s="423">
        <v>-2</v>
      </c>
      <c r="E16" s="423"/>
      <c r="F16" s="423"/>
    </row>
    <row r="17" spans="1:17" ht="11.25" customHeight="1">
      <c r="A17" s="1181" t="s">
        <v>1234</v>
      </c>
      <c r="B17" s="1181"/>
      <c r="C17" s="624">
        <v>-1</v>
      </c>
      <c r="D17" s="423">
        <v>-1</v>
      </c>
      <c r="E17" s="501"/>
      <c r="F17" s="501"/>
    </row>
    <row r="18" spans="1:17" ht="11.25" customHeight="1">
      <c r="A18" s="1139" t="s">
        <v>460</v>
      </c>
      <c r="B18" s="1139"/>
      <c r="C18" s="624"/>
      <c r="D18" s="423"/>
      <c r="E18" s="501"/>
      <c r="F18" s="501"/>
    </row>
    <row r="19" spans="1:17" ht="11.25" customHeight="1">
      <c r="A19" s="1187" t="s">
        <v>897</v>
      </c>
      <c r="B19" s="1187"/>
      <c r="C19" s="624">
        <v>-17</v>
      </c>
      <c r="D19" s="423">
        <v>1</v>
      </c>
      <c r="E19" s="501"/>
      <c r="F19" s="1113">
        <v>24</v>
      </c>
    </row>
    <row r="20" spans="1:17" ht="11.25" customHeight="1">
      <c r="A20" s="1187" t="s">
        <v>899</v>
      </c>
      <c r="B20" s="1187"/>
      <c r="C20" s="624">
        <v>-8</v>
      </c>
      <c r="D20" s="423">
        <v>36</v>
      </c>
      <c r="E20" s="501"/>
      <c r="F20" s="501"/>
    </row>
    <row r="21" spans="1:17" ht="11.25" customHeight="1">
      <c r="A21" s="1157" t="s">
        <v>1101</v>
      </c>
      <c r="B21" s="1157"/>
      <c r="C21" s="624"/>
      <c r="D21" s="423"/>
      <c r="E21" s="501"/>
      <c r="F21" s="501"/>
    </row>
    <row r="22" spans="1:17" ht="11.25" customHeight="1">
      <c r="A22" s="1139" t="s">
        <v>460</v>
      </c>
      <c r="B22" s="1139"/>
      <c r="C22" s="624"/>
      <c r="D22" s="423"/>
      <c r="E22" s="501"/>
      <c r="F22" s="501"/>
    </row>
    <row r="23" spans="1:17" ht="11.25" customHeight="1">
      <c r="A23" s="1187" t="s">
        <v>897</v>
      </c>
      <c r="B23" s="1187"/>
      <c r="C23" s="624">
        <v>3</v>
      </c>
      <c r="D23" s="423">
        <v>-1</v>
      </c>
      <c r="E23" s="423"/>
      <c r="F23" s="423"/>
    </row>
    <row r="24" spans="1:17" ht="11.25" customHeight="1">
      <c r="A24" s="1166" t="s">
        <v>899</v>
      </c>
      <c r="B24" s="1166"/>
      <c r="C24" s="628">
        <v>2</v>
      </c>
      <c r="D24" s="479">
        <v>-8</v>
      </c>
      <c r="E24" s="479"/>
      <c r="F24" s="479"/>
    </row>
    <row r="25" spans="1:17" ht="11.25" customHeight="1">
      <c r="A25" s="1191" t="s">
        <v>1017</v>
      </c>
      <c r="B25" s="1191"/>
      <c r="C25" s="627">
        <v>-45</v>
      </c>
      <c r="D25" s="426">
        <v>-48</v>
      </c>
      <c r="E25" s="426"/>
      <c r="F25" s="426"/>
    </row>
    <row r="26" spans="1:17" ht="11.25" customHeight="1">
      <c r="A26" s="1190"/>
      <c r="B26" s="1190"/>
      <c r="C26" s="624"/>
      <c r="D26" s="423"/>
      <c r="E26" s="423"/>
      <c r="F26" s="423"/>
    </row>
    <row r="27" spans="1:17" ht="11.25" customHeight="1">
      <c r="A27" s="1188" t="s">
        <v>1021</v>
      </c>
      <c r="B27" s="1188"/>
      <c r="C27" s="624">
        <v>-48</v>
      </c>
      <c r="D27" s="423">
        <v>-41</v>
      </c>
      <c r="E27" s="423"/>
      <c r="F27" s="423"/>
    </row>
    <row r="28" spans="1:17" s="1093" customFormat="1" ht="11.25" customHeight="1">
      <c r="A28" s="493"/>
      <c r="B28" s="494"/>
      <c r="C28" s="626"/>
      <c r="D28" s="442"/>
      <c r="E28" s="442"/>
      <c r="F28" s="442"/>
      <c r="G28" s="953"/>
      <c r="H28" s="953"/>
      <c r="I28" s="953"/>
      <c r="J28" s="953"/>
      <c r="K28" s="953"/>
      <c r="L28" s="953"/>
      <c r="M28" s="953"/>
      <c r="N28" s="953"/>
      <c r="O28" s="953"/>
      <c r="P28" s="953"/>
      <c r="Q28" s="953"/>
    </row>
    <row r="29" spans="1:17" ht="11.25" customHeight="1">
      <c r="A29" s="1189" t="s">
        <v>931</v>
      </c>
      <c r="B29" s="1189"/>
      <c r="C29" s="629">
        <v>338</v>
      </c>
      <c r="D29" s="528">
        <v>334</v>
      </c>
      <c r="E29" s="528"/>
      <c r="F29" s="528"/>
    </row>
    <row r="30" spans="1:17" ht="11.25" customHeight="1">
      <c r="A30" s="490"/>
      <c r="B30" s="435"/>
      <c r="C30" s="627"/>
      <c r="D30" s="426"/>
      <c r="E30" s="426"/>
      <c r="F30" s="426"/>
    </row>
    <row r="31" spans="1:17" ht="11.25" customHeight="1">
      <c r="A31" s="1152" t="s">
        <v>244</v>
      </c>
      <c r="B31" s="1152"/>
      <c r="C31" s="624"/>
      <c r="D31" s="423"/>
      <c r="E31" s="423"/>
      <c r="F31" s="423"/>
    </row>
    <row r="32" spans="1:17" ht="11.25" customHeight="1">
      <c r="A32" s="1130" t="s">
        <v>1135</v>
      </c>
      <c r="B32" s="1130"/>
      <c r="C32" s="624">
        <v>338</v>
      </c>
      <c r="D32" s="423">
        <v>337</v>
      </c>
      <c r="E32" s="423"/>
      <c r="F32" s="423"/>
    </row>
    <row r="33" spans="1:6" ht="11.25" customHeight="1">
      <c r="A33" s="1153" t="s">
        <v>1136</v>
      </c>
      <c r="B33" s="1153"/>
      <c r="C33" s="626"/>
      <c r="D33" s="442">
        <v>-3</v>
      </c>
      <c r="E33" s="442"/>
      <c r="F33" s="442"/>
    </row>
    <row r="34" spans="1:6" ht="11.25" customHeight="1">
      <c r="A34" s="491"/>
      <c r="B34" s="492"/>
      <c r="C34" s="627">
        <v>338</v>
      </c>
      <c r="D34" s="426">
        <v>334</v>
      </c>
      <c r="E34" s="426"/>
      <c r="F34" s="426"/>
    </row>
    <row r="35" spans="1:6" ht="11.25" customHeight="1">
      <c r="A35" s="209"/>
      <c r="B35" s="206"/>
      <c r="C35" s="206"/>
      <c r="D35" s="206"/>
    </row>
    <row r="36" spans="1:6" ht="11.25" customHeight="1">
      <c r="A36" s="1168" t="s">
        <v>884</v>
      </c>
      <c r="B36" s="1168"/>
      <c r="C36" s="1168"/>
      <c r="D36" s="1168"/>
    </row>
    <row r="37" spans="1:6" ht="11.25" customHeight="1">
      <c r="B37" s="212"/>
      <c r="C37" s="213"/>
      <c r="D37" s="214"/>
    </row>
    <row r="38" spans="1:6" ht="11.25" customHeight="1">
      <c r="C38" s="216"/>
    </row>
    <row r="39" spans="1:6" ht="11.25" customHeight="1">
      <c r="A39" s="1168"/>
      <c r="B39" s="1168"/>
      <c r="C39" s="1168"/>
      <c r="D39" s="1168"/>
    </row>
    <row r="40" spans="1:6" ht="11.25" customHeight="1">
      <c r="C40" s="216"/>
    </row>
    <row r="52" spans="1:17" s="217" customFormat="1" ht="12" customHeight="1">
      <c r="A52" s="240"/>
      <c r="B52" s="215"/>
      <c r="E52" s="953"/>
      <c r="F52" s="953"/>
      <c r="G52" s="953"/>
      <c r="H52" s="953"/>
      <c r="I52" s="953"/>
      <c r="J52" s="953"/>
      <c r="K52" s="953"/>
      <c r="L52" s="953"/>
      <c r="M52" s="953"/>
      <c r="N52" s="953"/>
      <c r="O52" s="953"/>
      <c r="P52" s="953"/>
      <c r="Q52" s="953"/>
    </row>
    <row r="53" spans="1:17" s="217" customFormat="1" ht="12" customHeight="1">
      <c r="A53" s="240"/>
      <c r="B53" s="215"/>
      <c r="E53" s="953"/>
      <c r="F53" s="953"/>
      <c r="G53" s="953"/>
      <c r="H53" s="953"/>
      <c r="I53" s="953"/>
      <c r="J53" s="953"/>
      <c r="K53" s="953"/>
      <c r="L53" s="953"/>
      <c r="M53" s="953"/>
      <c r="N53" s="953"/>
      <c r="O53" s="953"/>
      <c r="P53" s="953"/>
      <c r="Q53" s="953"/>
    </row>
    <row r="54" spans="1:17" s="217" customFormat="1" ht="12" customHeight="1">
      <c r="A54" s="240"/>
      <c r="B54" s="215"/>
      <c r="E54" s="953"/>
      <c r="F54" s="953"/>
      <c r="G54" s="953"/>
      <c r="H54" s="953"/>
      <c r="I54" s="953"/>
      <c r="J54" s="953"/>
      <c r="K54" s="953"/>
      <c r="L54" s="953"/>
      <c r="M54" s="953"/>
      <c r="N54" s="953"/>
      <c r="O54" s="953"/>
      <c r="P54" s="953"/>
      <c r="Q54" s="953"/>
    </row>
    <row r="55" spans="1:17" s="217" customFormat="1" ht="12" customHeight="1">
      <c r="A55" s="240"/>
      <c r="B55" s="215"/>
      <c r="E55" s="953"/>
      <c r="F55" s="953"/>
      <c r="G55" s="953"/>
      <c r="H55" s="953"/>
      <c r="I55" s="953"/>
      <c r="J55" s="953"/>
      <c r="K55" s="953"/>
      <c r="L55" s="953"/>
      <c r="M55" s="953"/>
      <c r="N55" s="953"/>
      <c r="O55" s="953"/>
      <c r="P55" s="953"/>
      <c r="Q55" s="953"/>
    </row>
    <row r="56" spans="1:17" s="217" customFormat="1" ht="12" customHeight="1">
      <c r="A56" s="240"/>
      <c r="B56" s="215"/>
      <c r="E56" s="953"/>
      <c r="F56" s="953"/>
      <c r="G56" s="953"/>
      <c r="H56" s="953"/>
      <c r="I56" s="953"/>
      <c r="J56" s="953"/>
      <c r="K56" s="953"/>
      <c r="L56" s="953"/>
      <c r="M56" s="953"/>
      <c r="N56" s="953"/>
      <c r="O56" s="953"/>
      <c r="P56" s="953"/>
      <c r="Q56" s="953"/>
    </row>
    <row r="57" spans="1:17" s="217" customFormat="1" ht="12" customHeight="1">
      <c r="A57" s="240"/>
      <c r="B57" s="215"/>
      <c r="E57" s="953"/>
      <c r="F57" s="953"/>
      <c r="G57" s="953"/>
      <c r="H57" s="953"/>
      <c r="I57" s="953"/>
      <c r="J57" s="953"/>
      <c r="K57" s="953"/>
      <c r="L57" s="953"/>
      <c r="M57" s="953"/>
      <c r="N57" s="953"/>
      <c r="O57" s="953"/>
      <c r="P57" s="953"/>
      <c r="Q57" s="953"/>
    </row>
    <row r="58" spans="1:17" s="217" customFormat="1" ht="12" customHeight="1">
      <c r="A58" s="240"/>
      <c r="B58" s="215"/>
      <c r="E58" s="953"/>
      <c r="F58" s="953"/>
      <c r="G58" s="953"/>
      <c r="H58" s="953"/>
      <c r="I58" s="953"/>
      <c r="J58" s="953"/>
      <c r="K58" s="953"/>
      <c r="L58" s="953"/>
      <c r="M58" s="953"/>
      <c r="N58" s="953"/>
      <c r="O58" s="953"/>
      <c r="P58" s="953"/>
      <c r="Q58" s="953"/>
    </row>
    <row r="59" spans="1:17" s="217" customFormat="1" ht="12" customHeight="1">
      <c r="A59" s="240"/>
      <c r="B59" s="215"/>
      <c r="E59" s="953"/>
      <c r="F59" s="953"/>
      <c r="G59" s="953"/>
      <c r="H59" s="953"/>
      <c r="I59" s="953"/>
      <c r="J59" s="953"/>
      <c r="K59" s="953"/>
      <c r="L59" s="953"/>
      <c r="M59" s="953"/>
      <c r="N59" s="953"/>
      <c r="O59" s="953"/>
      <c r="P59" s="953"/>
      <c r="Q59" s="953"/>
    </row>
    <row r="60" spans="1:17" s="217" customFormat="1" ht="12" customHeight="1">
      <c r="A60" s="240"/>
      <c r="B60" s="215"/>
      <c r="E60" s="953"/>
      <c r="F60" s="953"/>
      <c r="G60" s="953"/>
      <c r="H60" s="953"/>
      <c r="I60" s="953"/>
      <c r="J60" s="953"/>
      <c r="K60" s="953"/>
      <c r="L60" s="953"/>
      <c r="M60" s="953"/>
      <c r="N60" s="953"/>
      <c r="O60" s="953"/>
      <c r="P60" s="953"/>
      <c r="Q60" s="953"/>
    </row>
    <row r="61" spans="1:17" s="217" customFormat="1" ht="12" customHeight="1">
      <c r="A61" s="240"/>
      <c r="B61" s="215"/>
      <c r="E61" s="953"/>
      <c r="F61" s="953"/>
      <c r="G61" s="953"/>
      <c r="H61" s="953"/>
      <c r="I61" s="953"/>
      <c r="J61" s="953"/>
      <c r="K61" s="953"/>
      <c r="L61" s="953"/>
      <c r="M61" s="953"/>
      <c r="N61" s="953"/>
      <c r="O61" s="953"/>
      <c r="P61" s="953"/>
      <c r="Q61" s="953"/>
    </row>
    <row r="62" spans="1:17" s="217" customFormat="1" ht="12" customHeight="1">
      <c r="A62" s="240"/>
      <c r="B62" s="215"/>
      <c r="E62" s="953"/>
      <c r="F62" s="953"/>
      <c r="G62" s="953"/>
      <c r="H62" s="953"/>
      <c r="I62" s="953"/>
      <c r="J62" s="953"/>
      <c r="K62" s="953"/>
      <c r="L62" s="953"/>
      <c r="M62" s="953"/>
      <c r="N62" s="953"/>
      <c r="O62" s="953"/>
      <c r="P62" s="953"/>
      <c r="Q62" s="953"/>
    </row>
    <row r="63" spans="1:17" s="217" customFormat="1" ht="12" customHeight="1">
      <c r="A63" s="240"/>
      <c r="B63" s="215"/>
      <c r="E63" s="953"/>
      <c r="F63" s="953"/>
      <c r="G63" s="953"/>
      <c r="H63" s="953"/>
      <c r="I63" s="953"/>
      <c r="J63" s="953"/>
      <c r="K63" s="953"/>
      <c r="L63" s="953"/>
      <c r="M63" s="953"/>
      <c r="N63" s="953"/>
      <c r="O63" s="953"/>
      <c r="P63" s="953"/>
      <c r="Q63" s="953"/>
    </row>
    <row r="64" spans="1:17" s="217" customFormat="1" ht="12" customHeight="1">
      <c r="A64" s="240"/>
      <c r="B64" s="215"/>
      <c r="E64" s="953"/>
      <c r="F64" s="953"/>
      <c r="G64" s="953"/>
      <c r="H64" s="953"/>
      <c r="I64" s="953"/>
      <c r="J64" s="953"/>
      <c r="K64" s="953"/>
      <c r="L64" s="953"/>
      <c r="M64" s="953"/>
      <c r="N64" s="953"/>
      <c r="O64" s="953"/>
      <c r="P64" s="953"/>
      <c r="Q64" s="953"/>
    </row>
    <row r="65" spans="1:17" s="217" customFormat="1" ht="12" customHeight="1">
      <c r="A65" s="240"/>
      <c r="B65" s="215"/>
      <c r="E65" s="953"/>
      <c r="F65" s="953"/>
      <c r="G65" s="953"/>
      <c r="H65" s="953"/>
      <c r="I65" s="953"/>
      <c r="J65" s="953"/>
      <c r="K65" s="953"/>
      <c r="L65" s="953"/>
      <c r="M65" s="953"/>
      <c r="N65" s="953"/>
      <c r="O65" s="953"/>
      <c r="P65" s="953"/>
      <c r="Q65" s="953"/>
    </row>
    <row r="66" spans="1:17" s="217" customFormat="1" ht="12" customHeight="1">
      <c r="A66" s="240"/>
      <c r="B66" s="215"/>
      <c r="E66" s="953"/>
      <c r="F66" s="953"/>
      <c r="G66" s="953"/>
      <c r="H66" s="953"/>
      <c r="I66" s="953"/>
      <c r="J66" s="953"/>
      <c r="K66" s="953"/>
      <c r="L66" s="953"/>
      <c r="M66" s="953"/>
      <c r="N66" s="953"/>
      <c r="O66" s="953"/>
      <c r="P66" s="953"/>
      <c r="Q66" s="953"/>
    </row>
    <row r="67" spans="1:17" s="217" customFormat="1" ht="12" customHeight="1">
      <c r="A67" s="240"/>
      <c r="B67" s="215"/>
      <c r="E67" s="953"/>
      <c r="F67" s="953"/>
      <c r="G67" s="953"/>
      <c r="H67" s="953"/>
      <c r="I67" s="953"/>
      <c r="J67" s="953"/>
      <c r="K67" s="953"/>
      <c r="L67" s="953"/>
      <c r="M67" s="953"/>
      <c r="N67" s="953"/>
      <c r="O67" s="953"/>
      <c r="P67" s="953"/>
      <c r="Q67" s="953"/>
    </row>
    <row r="68" spans="1:17" s="217" customFormat="1" ht="12" customHeight="1">
      <c r="A68" s="240"/>
      <c r="B68" s="215"/>
      <c r="E68" s="953"/>
      <c r="F68" s="953"/>
      <c r="G68" s="953"/>
      <c r="H68" s="953"/>
      <c r="I68" s="953"/>
      <c r="J68" s="953"/>
      <c r="K68" s="953"/>
      <c r="L68" s="953"/>
      <c r="M68" s="953"/>
      <c r="N68" s="953"/>
      <c r="O68" s="953"/>
      <c r="P68" s="953"/>
      <c r="Q68" s="953"/>
    </row>
    <row r="69" spans="1:17" s="217" customFormat="1" ht="12" customHeight="1">
      <c r="A69" s="240"/>
      <c r="B69" s="215"/>
      <c r="E69" s="953"/>
      <c r="F69" s="953"/>
      <c r="G69" s="953"/>
      <c r="H69" s="953"/>
      <c r="I69" s="953"/>
      <c r="J69" s="953"/>
      <c r="K69" s="953"/>
      <c r="L69" s="953"/>
      <c r="M69" s="953"/>
      <c r="N69" s="953"/>
      <c r="O69" s="953"/>
      <c r="P69" s="953"/>
      <c r="Q69" s="953"/>
    </row>
    <row r="70" spans="1:17" s="217" customFormat="1" ht="12" customHeight="1">
      <c r="A70" s="240"/>
      <c r="B70" s="215"/>
      <c r="E70" s="953"/>
      <c r="F70" s="953"/>
      <c r="G70" s="953"/>
      <c r="H70" s="953"/>
      <c r="I70" s="953"/>
      <c r="J70" s="953"/>
      <c r="K70" s="953"/>
      <c r="L70" s="953"/>
      <c r="M70" s="953"/>
      <c r="N70" s="953"/>
      <c r="O70" s="953"/>
      <c r="P70" s="953"/>
      <c r="Q70" s="953"/>
    </row>
    <row r="71" spans="1:17" s="217" customFormat="1" ht="12" customHeight="1">
      <c r="A71" s="240"/>
      <c r="B71" s="215"/>
      <c r="E71" s="953"/>
      <c r="F71" s="953"/>
      <c r="G71" s="953"/>
      <c r="H71" s="953"/>
      <c r="I71" s="953"/>
      <c r="J71" s="953"/>
      <c r="K71" s="953"/>
      <c r="L71" s="953"/>
      <c r="M71" s="953"/>
      <c r="N71" s="953"/>
      <c r="O71" s="953"/>
      <c r="P71" s="953"/>
      <c r="Q71" s="953"/>
    </row>
    <row r="72" spans="1:17" s="217" customFormat="1" ht="12" customHeight="1">
      <c r="A72" s="240"/>
      <c r="B72" s="215"/>
      <c r="E72" s="953"/>
      <c r="F72" s="953"/>
      <c r="G72" s="953"/>
      <c r="H72" s="953"/>
      <c r="I72" s="953"/>
      <c r="J72" s="953"/>
      <c r="K72" s="953"/>
      <c r="L72" s="953"/>
      <c r="M72" s="953"/>
      <c r="N72" s="953"/>
      <c r="O72" s="953"/>
      <c r="P72" s="953"/>
      <c r="Q72" s="953"/>
    </row>
    <row r="73" spans="1:17" s="217" customFormat="1" ht="12" customHeight="1">
      <c r="A73" s="240"/>
      <c r="B73" s="215"/>
      <c r="E73" s="953"/>
      <c r="F73" s="953"/>
      <c r="G73" s="953"/>
      <c r="H73" s="953"/>
      <c r="I73" s="953"/>
      <c r="J73" s="953"/>
      <c r="K73" s="953"/>
      <c r="L73" s="953"/>
      <c r="M73" s="953"/>
      <c r="N73" s="953"/>
      <c r="O73" s="953"/>
      <c r="P73" s="953"/>
      <c r="Q73" s="953"/>
    </row>
    <row r="74" spans="1:17" s="217" customFormat="1" ht="12" customHeight="1">
      <c r="A74" s="240"/>
      <c r="B74" s="215"/>
      <c r="E74" s="953"/>
      <c r="F74" s="953"/>
      <c r="G74" s="953"/>
      <c r="H74" s="953"/>
      <c r="I74" s="953"/>
      <c r="J74" s="953"/>
      <c r="K74" s="953"/>
      <c r="L74" s="953"/>
      <c r="M74" s="953"/>
      <c r="N74" s="953"/>
      <c r="O74" s="953"/>
      <c r="P74" s="953"/>
      <c r="Q74" s="953"/>
    </row>
    <row r="75" spans="1:17" s="217" customFormat="1" ht="12" customHeight="1">
      <c r="A75" s="240"/>
      <c r="B75" s="215"/>
      <c r="E75" s="953"/>
      <c r="F75" s="953"/>
      <c r="G75" s="953"/>
      <c r="H75" s="953"/>
      <c r="I75" s="953"/>
      <c r="J75" s="953"/>
      <c r="K75" s="953"/>
      <c r="L75" s="953"/>
      <c r="M75" s="953"/>
      <c r="N75" s="953"/>
      <c r="O75" s="953"/>
      <c r="P75" s="953"/>
      <c r="Q75" s="953"/>
    </row>
    <row r="76" spans="1:17" s="217" customFormat="1" ht="12" customHeight="1">
      <c r="A76" s="240"/>
      <c r="B76" s="215"/>
      <c r="E76" s="953"/>
      <c r="F76" s="953"/>
      <c r="G76" s="953"/>
      <c r="H76" s="953"/>
      <c r="I76" s="953"/>
      <c r="J76" s="953"/>
      <c r="K76" s="953"/>
      <c r="L76" s="953"/>
      <c r="M76" s="953"/>
      <c r="N76" s="953"/>
      <c r="O76" s="953"/>
      <c r="P76" s="953"/>
      <c r="Q76" s="953"/>
    </row>
    <row r="77" spans="1:17" s="217" customFormat="1" ht="12" customHeight="1">
      <c r="A77" s="240"/>
      <c r="B77" s="215"/>
      <c r="E77" s="953"/>
      <c r="F77" s="953"/>
      <c r="G77" s="953"/>
      <c r="H77" s="953"/>
      <c r="I77" s="953"/>
      <c r="J77" s="953"/>
      <c r="K77" s="953"/>
      <c r="L77" s="953"/>
      <c r="M77" s="953"/>
      <c r="N77" s="953"/>
      <c r="O77" s="953"/>
      <c r="P77" s="953"/>
      <c r="Q77" s="953"/>
    </row>
    <row r="78" spans="1:17" s="217" customFormat="1" ht="12" customHeight="1">
      <c r="A78" s="240"/>
      <c r="B78" s="215"/>
      <c r="E78" s="953"/>
      <c r="F78" s="953"/>
      <c r="G78" s="953"/>
      <c r="H78" s="953"/>
      <c r="I78" s="953"/>
      <c r="J78" s="953"/>
      <c r="K78" s="953"/>
      <c r="L78" s="953"/>
      <c r="M78" s="953"/>
      <c r="N78" s="953"/>
      <c r="O78" s="953"/>
      <c r="P78" s="953"/>
      <c r="Q78" s="953"/>
    </row>
    <row r="79" spans="1:17" s="217" customFormat="1" ht="12" customHeight="1">
      <c r="A79" s="240"/>
      <c r="B79" s="215"/>
      <c r="E79" s="953"/>
      <c r="F79" s="953"/>
      <c r="G79" s="953"/>
      <c r="H79" s="953"/>
      <c r="I79" s="953"/>
      <c r="J79" s="953"/>
      <c r="K79" s="953"/>
      <c r="L79" s="953"/>
      <c r="M79" s="953"/>
      <c r="N79" s="953"/>
      <c r="O79" s="953"/>
      <c r="P79" s="953"/>
      <c r="Q79" s="953"/>
    </row>
    <row r="80" spans="1:17" s="217" customFormat="1" ht="12" customHeight="1">
      <c r="A80" s="240"/>
      <c r="B80" s="215"/>
      <c r="E80" s="953"/>
      <c r="F80" s="953"/>
      <c r="G80" s="953"/>
      <c r="H80" s="953"/>
      <c r="I80" s="953"/>
      <c r="J80" s="953"/>
      <c r="K80" s="953"/>
      <c r="L80" s="953"/>
      <c r="M80" s="953"/>
      <c r="N80" s="953"/>
      <c r="O80" s="953"/>
      <c r="P80" s="953"/>
      <c r="Q80" s="953"/>
    </row>
  </sheetData>
  <mergeCells count="29">
    <mergeCell ref="A1:F1"/>
    <mergeCell ref="A39:D39"/>
    <mergeCell ref="A18:B18"/>
    <mergeCell ref="A36:D36"/>
    <mergeCell ref="A27:B27"/>
    <mergeCell ref="A29:B29"/>
    <mergeCell ref="A31:B31"/>
    <mergeCell ref="A21:B21"/>
    <mergeCell ref="A22:B22"/>
    <mergeCell ref="A26:B26"/>
    <mergeCell ref="A25:B25"/>
    <mergeCell ref="A32:B32"/>
    <mergeCell ref="A33:B33"/>
    <mergeCell ref="E4:F4"/>
    <mergeCell ref="A4:B4"/>
    <mergeCell ref="A5:B5"/>
    <mergeCell ref="A7:B7"/>
    <mergeCell ref="A14:B14"/>
    <mergeCell ref="A9:B9"/>
    <mergeCell ref="A10:B10"/>
    <mergeCell ref="A24:B24"/>
    <mergeCell ref="A13:B13"/>
    <mergeCell ref="A23:B23"/>
    <mergeCell ref="A11:B11"/>
    <mergeCell ref="A20:B20"/>
    <mergeCell ref="A19:B19"/>
    <mergeCell ref="A15:B15"/>
    <mergeCell ref="A16:B16"/>
    <mergeCell ref="A17:B17"/>
  </mergeCells>
  <hyperlinks>
    <hyperlink ref="F19" r:id="rId1" location="24-equity" display="http://www.wartsilareports.com/en-US/2018/ar/financial-review/financial-statements/consolidated-financial-statements/notes-to-the-consolidated-financial-statements/ - 24-equity" xr:uid="{C8A8B123-A95E-4CA9-BE9E-28E395B272E3}"/>
  </hyperlink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2"/>
  <headerFooter alignWithMargins="0"/>
  <customProperties>
    <customPr name="SheetOptions"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R224"/>
  <sheetViews>
    <sheetView zoomScaleNormal="100" workbookViewId="0">
      <selection sqref="A1:F1"/>
    </sheetView>
  </sheetViews>
  <sheetFormatPr baseColWidth="10" defaultColWidth="7.75" defaultRowHeight="13"/>
  <cols>
    <col min="1" max="1" width="68.25" style="215" customWidth="1"/>
    <col min="2" max="3" width="18.25" style="216" customWidth="1"/>
    <col min="4" max="5" width="8.25" style="216" customWidth="1"/>
    <col min="6" max="6" width="8.25" style="413" customWidth="1"/>
    <col min="7" max="18" width="3.75" style="953" customWidth="1"/>
    <col min="19" max="16384" width="7.75" style="240"/>
  </cols>
  <sheetData>
    <row r="1" spans="1:18" ht="15.75" customHeight="1">
      <c r="A1" s="1170" t="s">
        <v>1248</v>
      </c>
      <c r="B1" s="1170"/>
      <c r="C1" s="1170"/>
      <c r="D1" s="1170"/>
      <c r="E1" s="1170"/>
      <c r="F1" s="1170"/>
    </row>
    <row r="2" spans="1:18" ht="11.25" customHeight="1">
      <c r="A2" s="273"/>
      <c r="B2" s="495"/>
      <c r="C2" s="482"/>
      <c r="D2" s="745"/>
      <c r="E2" s="745"/>
      <c r="F2" s="814"/>
    </row>
    <row r="3" spans="1:18" ht="11.25" customHeight="1">
      <c r="A3" s="273"/>
      <c r="B3" s="495"/>
      <c r="C3" s="1014" t="s">
        <v>1018</v>
      </c>
      <c r="D3" s="1014"/>
      <c r="E3" s="745"/>
      <c r="F3" s="814"/>
      <c r="G3" s="988"/>
      <c r="H3" s="988"/>
      <c r="I3" s="988"/>
      <c r="J3" s="988"/>
      <c r="K3" s="988"/>
      <c r="L3" s="988"/>
      <c r="M3" s="988"/>
      <c r="N3" s="988"/>
      <c r="O3" s="988"/>
      <c r="P3" s="988"/>
      <c r="Q3" s="988"/>
      <c r="R3" s="988"/>
    </row>
    <row r="4" spans="1:18" s="1092" customFormat="1" ht="11.25" customHeight="1">
      <c r="A4" s="418" t="s">
        <v>714</v>
      </c>
      <c r="B4" s="639" t="s">
        <v>1345</v>
      </c>
      <c r="C4" s="275" t="s">
        <v>1218</v>
      </c>
      <c r="D4" s="381"/>
      <c r="E4" s="1194" t="s">
        <v>859</v>
      </c>
      <c r="F4" s="1194"/>
      <c r="G4" s="953"/>
      <c r="H4" s="953"/>
      <c r="I4" s="953"/>
      <c r="J4" s="953"/>
      <c r="K4" s="953"/>
      <c r="L4" s="953"/>
      <c r="M4" s="953"/>
      <c r="N4" s="953"/>
      <c r="O4" s="953"/>
      <c r="P4" s="953"/>
      <c r="Q4" s="953"/>
      <c r="R4" s="953"/>
    </row>
    <row r="5" spans="1:18" s="1092" customFormat="1" ht="11.25" customHeight="1">
      <c r="A5" s="858" t="s">
        <v>547</v>
      </c>
      <c r="B5" s="865"/>
      <c r="C5" s="866"/>
      <c r="D5" s="551"/>
      <c r="E5" s="551"/>
      <c r="F5" s="551"/>
      <c r="G5" s="953"/>
      <c r="H5" s="953"/>
      <c r="I5" s="953"/>
      <c r="J5" s="953"/>
      <c r="K5" s="953"/>
      <c r="L5" s="953"/>
      <c r="M5" s="953"/>
      <c r="N5" s="953"/>
      <c r="O5" s="953"/>
      <c r="P5" s="953"/>
      <c r="Q5" s="953"/>
      <c r="R5" s="953"/>
    </row>
    <row r="6" spans="1:18" s="1092" customFormat="1" ht="11.25" customHeight="1">
      <c r="A6" s="858"/>
      <c r="B6" s="865"/>
      <c r="C6" s="866"/>
      <c r="D6" s="551"/>
      <c r="E6" s="551"/>
      <c r="F6" s="551"/>
      <c r="G6" s="953"/>
      <c r="H6" s="953"/>
      <c r="I6" s="953"/>
      <c r="J6" s="953"/>
      <c r="K6" s="953"/>
      <c r="L6" s="953"/>
      <c r="M6" s="953"/>
      <c r="N6" s="953"/>
      <c r="O6" s="953"/>
      <c r="P6" s="953"/>
      <c r="Q6" s="953"/>
      <c r="R6" s="953"/>
    </row>
    <row r="7" spans="1:18" s="1092" customFormat="1" ht="11.25" customHeight="1">
      <c r="A7" s="497" t="s">
        <v>19</v>
      </c>
      <c r="B7" s="640"/>
      <c r="C7" s="498"/>
      <c r="D7" s="498"/>
      <c r="E7" s="498"/>
      <c r="F7" s="499"/>
      <c r="G7" s="953"/>
      <c r="H7" s="953"/>
      <c r="I7" s="953"/>
      <c r="J7" s="953"/>
      <c r="K7" s="953"/>
      <c r="L7" s="953"/>
      <c r="M7" s="953"/>
      <c r="N7" s="953"/>
      <c r="O7" s="953"/>
      <c r="P7" s="953"/>
      <c r="Q7" s="953"/>
      <c r="R7" s="953"/>
    </row>
    <row r="8" spans="1:18" s="1092" customFormat="1" ht="11.25" customHeight="1">
      <c r="A8" s="440" t="s">
        <v>857</v>
      </c>
      <c r="B8" s="641">
        <v>1355</v>
      </c>
      <c r="C8" s="441">
        <v>1237</v>
      </c>
      <c r="D8" s="501"/>
      <c r="E8" s="501"/>
      <c r="F8" s="751">
        <v>13</v>
      </c>
      <c r="G8" s="953"/>
      <c r="H8" s="953"/>
      <c r="I8" s="953"/>
      <c r="J8" s="953"/>
      <c r="K8" s="953"/>
      <c r="L8" s="953"/>
      <c r="M8" s="953"/>
      <c r="N8" s="953"/>
      <c r="O8" s="953"/>
      <c r="P8" s="953"/>
      <c r="Q8" s="953"/>
      <c r="R8" s="953"/>
    </row>
    <row r="9" spans="1:18" s="1092" customFormat="1" ht="11.25" customHeight="1">
      <c r="A9" s="434" t="s">
        <v>535</v>
      </c>
      <c r="B9" s="624">
        <v>392</v>
      </c>
      <c r="C9" s="423">
        <v>339</v>
      </c>
      <c r="D9" s="501"/>
      <c r="E9" s="501"/>
      <c r="F9" s="751">
        <v>13</v>
      </c>
      <c r="G9" s="953"/>
      <c r="H9" s="953"/>
      <c r="I9" s="953"/>
      <c r="J9" s="953"/>
      <c r="K9" s="953"/>
      <c r="L9" s="953"/>
      <c r="M9" s="953"/>
      <c r="N9" s="953"/>
      <c r="O9" s="953"/>
      <c r="P9" s="953"/>
      <c r="Q9" s="953"/>
      <c r="R9" s="953"/>
    </row>
    <row r="10" spans="1:18" s="1092" customFormat="1" ht="11.25" customHeight="1">
      <c r="A10" s="434" t="s">
        <v>182</v>
      </c>
      <c r="B10" s="942">
        <v>324</v>
      </c>
      <c r="C10" s="423">
        <v>349</v>
      </c>
      <c r="D10" s="501"/>
      <c r="E10" s="501"/>
      <c r="F10" s="751">
        <v>14</v>
      </c>
      <c r="G10" s="953"/>
      <c r="H10" s="953"/>
      <c r="I10" s="953"/>
      <c r="J10" s="953"/>
      <c r="K10" s="953"/>
      <c r="L10" s="953"/>
      <c r="M10" s="953"/>
      <c r="N10" s="953"/>
      <c r="O10" s="953"/>
      <c r="P10" s="953"/>
      <c r="Q10" s="953"/>
      <c r="R10" s="953"/>
    </row>
    <row r="11" spans="1:18" s="1092" customFormat="1" ht="11.25" customHeight="1">
      <c r="A11" s="995" t="s">
        <v>33</v>
      </c>
      <c r="B11" s="633">
        <v>66</v>
      </c>
      <c r="C11" s="501">
        <v>83</v>
      </c>
      <c r="D11" s="501"/>
      <c r="E11" s="501"/>
      <c r="F11" s="751">
        <v>15</v>
      </c>
      <c r="G11" s="953"/>
      <c r="H11" s="953"/>
      <c r="I11" s="953"/>
      <c r="J11" s="953"/>
      <c r="K11" s="953"/>
      <c r="L11" s="953"/>
      <c r="M11" s="953"/>
      <c r="N11" s="953"/>
      <c r="O11" s="953"/>
      <c r="P11" s="953"/>
      <c r="Q11" s="953"/>
      <c r="R11" s="953"/>
    </row>
    <row r="12" spans="1:18" s="1092" customFormat="1" ht="11.25" customHeight="1">
      <c r="A12" s="995" t="s">
        <v>162</v>
      </c>
      <c r="B12" s="633">
        <v>16</v>
      </c>
      <c r="C12" s="501">
        <v>13</v>
      </c>
      <c r="D12" s="746"/>
      <c r="E12" s="746"/>
      <c r="F12" s="751">
        <v>16</v>
      </c>
      <c r="G12" s="953"/>
      <c r="H12" s="953"/>
      <c r="I12" s="953"/>
      <c r="J12" s="953"/>
      <c r="K12" s="953"/>
      <c r="L12" s="953"/>
      <c r="M12" s="953"/>
      <c r="N12" s="953"/>
      <c r="O12" s="953"/>
      <c r="P12" s="953"/>
      <c r="Q12" s="953"/>
      <c r="R12" s="953"/>
    </row>
    <row r="13" spans="1:18" s="1092" customFormat="1" ht="11.25" customHeight="1">
      <c r="A13" s="995" t="s">
        <v>345</v>
      </c>
      <c r="B13" s="633">
        <v>3</v>
      </c>
      <c r="C13" s="501">
        <v>5</v>
      </c>
      <c r="D13" s="501"/>
      <c r="E13" s="501"/>
      <c r="F13" s="751">
        <v>16</v>
      </c>
      <c r="G13" s="953"/>
      <c r="H13" s="953"/>
      <c r="I13" s="953"/>
      <c r="J13" s="953"/>
      <c r="K13" s="953"/>
      <c r="L13" s="953"/>
      <c r="M13" s="953"/>
      <c r="N13" s="953"/>
      <c r="O13" s="953"/>
      <c r="P13" s="953"/>
      <c r="Q13" s="953"/>
      <c r="R13" s="953"/>
    </row>
    <row r="14" spans="1:18" s="1092" customFormat="1" ht="11.25" customHeight="1">
      <c r="A14" s="995" t="s">
        <v>526</v>
      </c>
      <c r="B14" s="633">
        <v>129</v>
      </c>
      <c r="C14" s="501">
        <v>131</v>
      </c>
      <c r="D14" s="501"/>
      <c r="E14" s="501"/>
      <c r="F14" s="751">
        <v>22</v>
      </c>
      <c r="G14" s="953"/>
      <c r="H14" s="953"/>
      <c r="I14" s="953"/>
      <c r="J14" s="953"/>
      <c r="K14" s="953"/>
      <c r="L14" s="953"/>
      <c r="M14" s="953"/>
      <c r="N14" s="953"/>
      <c r="O14" s="953"/>
      <c r="P14" s="953"/>
      <c r="Q14" s="953"/>
      <c r="R14" s="953"/>
    </row>
    <row r="15" spans="1:18" s="1092" customFormat="1" ht="11.25" customHeight="1">
      <c r="A15" s="995" t="s">
        <v>347</v>
      </c>
      <c r="B15" s="633">
        <v>49</v>
      </c>
      <c r="C15" s="501">
        <v>109</v>
      </c>
      <c r="D15" s="751"/>
      <c r="E15" s="751">
        <v>16</v>
      </c>
      <c r="F15" s="751">
        <v>18</v>
      </c>
      <c r="G15" s="953"/>
      <c r="H15" s="953"/>
      <c r="I15" s="953"/>
      <c r="J15" s="953"/>
      <c r="K15" s="953"/>
      <c r="L15" s="953"/>
      <c r="M15" s="953"/>
      <c r="N15" s="953"/>
      <c r="O15" s="953"/>
      <c r="P15" s="953"/>
      <c r="Q15" s="953"/>
      <c r="R15" s="953"/>
    </row>
    <row r="16" spans="1:18" s="1092" customFormat="1" ht="11.25" customHeight="1">
      <c r="A16" s="1016" t="s">
        <v>537</v>
      </c>
      <c r="B16" s="628">
        <v>34</v>
      </c>
      <c r="C16" s="479">
        <v>18</v>
      </c>
      <c r="D16" s="479"/>
      <c r="E16" s="479"/>
      <c r="F16" s="749">
        <v>19</v>
      </c>
      <c r="G16" s="953"/>
      <c r="H16" s="953"/>
      <c r="I16" s="953"/>
      <c r="J16" s="953"/>
      <c r="K16" s="953"/>
      <c r="L16" s="953"/>
      <c r="M16" s="953"/>
      <c r="N16" s="953"/>
      <c r="O16" s="953"/>
      <c r="P16" s="953"/>
      <c r="Q16" s="953"/>
      <c r="R16" s="953"/>
    </row>
    <row r="17" spans="1:18" s="1092" customFormat="1" ht="11.25" customHeight="1">
      <c r="A17" s="1005" t="s">
        <v>1062</v>
      </c>
      <c r="B17" s="633">
        <v>2369</v>
      </c>
      <c r="C17" s="501">
        <v>2285</v>
      </c>
      <c r="D17" s="501"/>
      <c r="E17" s="501"/>
      <c r="F17" s="500"/>
      <c r="G17" s="953"/>
      <c r="H17" s="953"/>
      <c r="I17" s="953"/>
      <c r="J17" s="953"/>
      <c r="K17" s="953"/>
      <c r="L17" s="953"/>
      <c r="M17" s="953"/>
      <c r="N17" s="953"/>
      <c r="O17" s="953"/>
      <c r="P17" s="953"/>
      <c r="Q17" s="953"/>
      <c r="R17" s="953"/>
    </row>
    <row r="18" spans="1:18" s="1092" customFormat="1" ht="11.25" customHeight="1">
      <c r="A18" s="1005"/>
      <c r="B18" s="642"/>
      <c r="C18" s="498"/>
      <c r="D18" s="498"/>
      <c r="E18" s="498"/>
      <c r="F18" s="500"/>
      <c r="G18" s="953"/>
      <c r="H18" s="953"/>
      <c r="I18" s="953"/>
      <c r="J18" s="953"/>
      <c r="K18" s="953"/>
      <c r="L18" s="953"/>
      <c r="M18" s="953"/>
      <c r="N18" s="953"/>
      <c r="O18" s="953"/>
      <c r="P18" s="953"/>
      <c r="Q18" s="953"/>
      <c r="R18" s="953"/>
    </row>
    <row r="19" spans="1:18" s="1092" customFormat="1" ht="11.25" customHeight="1">
      <c r="A19" s="994" t="s">
        <v>22</v>
      </c>
      <c r="B19" s="642"/>
      <c r="C19" s="498"/>
      <c r="D19" s="498"/>
      <c r="E19" s="498"/>
      <c r="F19" s="500"/>
      <c r="G19" s="953"/>
      <c r="H19" s="953"/>
      <c r="I19" s="953"/>
      <c r="J19" s="953"/>
      <c r="K19" s="953"/>
      <c r="L19" s="953"/>
      <c r="M19" s="953"/>
      <c r="N19" s="953"/>
      <c r="O19" s="953"/>
      <c r="P19" s="953"/>
      <c r="Q19" s="953"/>
      <c r="R19" s="953"/>
    </row>
    <row r="20" spans="1:18" s="1092" customFormat="1" ht="11.25" customHeight="1">
      <c r="A20" s="995" t="s">
        <v>536</v>
      </c>
      <c r="B20" s="633">
        <v>1165</v>
      </c>
      <c r="C20" s="501">
        <v>1051</v>
      </c>
      <c r="D20" s="501"/>
      <c r="E20" s="501"/>
      <c r="F20" s="746">
        <v>17</v>
      </c>
      <c r="G20" s="953"/>
      <c r="H20" s="953"/>
      <c r="I20" s="953"/>
      <c r="J20" s="953"/>
      <c r="K20" s="953"/>
      <c r="L20" s="953"/>
      <c r="M20" s="953"/>
      <c r="N20" s="953"/>
      <c r="O20" s="953"/>
      <c r="P20" s="953"/>
      <c r="Q20" s="953"/>
      <c r="R20" s="953"/>
    </row>
    <row r="21" spans="1:18" s="1092" customFormat="1" ht="11.25" customHeight="1">
      <c r="A21" s="995" t="s">
        <v>347</v>
      </c>
      <c r="B21" s="633">
        <v>1222</v>
      </c>
      <c r="C21" s="501">
        <v>1307</v>
      </c>
      <c r="D21" s="751"/>
      <c r="E21" s="751">
        <v>16</v>
      </c>
      <c r="F21" s="751">
        <v>18</v>
      </c>
      <c r="G21" s="953"/>
      <c r="H21" s="953"/>
      <c r="I21" s="953"/>
      <c r="J21" s="953"/>
      <c r="K21" s="953"/>
      <c r="L21" s="953"/>
      <c r="M21" s="953"/>
      <c r="N21" s="953"/>
      <c r="O21" s="953"/>
      <c r="P21" s="953"/>
      <c r="Q21" s="953"/>
      <c r="R21" s="953"/>
    </row>
    <row r="22" spans="1:18" s="1092" customFormat="1" ht="11.25" customHeight="1">
      <c r="A22" s="995" t="s">
        <v>976</v>
      </c>
      <c r="B22" s="633">
        <v>31</v>
      </c>
      <c r="C22" s="501">
        <v>53</v>
      </c>
      <c r="D22" s="501"/>
      <c r="E22" s="501"/>
      <c r="F22" s="751"/>
      <c r="G22" s="953"/>
      <c r="H22" s="953"/>
      <c r="I22" s="953"/>
      <c r="J22" s="953"/>
      <c r="K22" s="953"/>
      <c r="L22" s="953"/>
      <c r="M22" s="953"/>
      <c r="N22" s="953"/>
      <c r="O22" s="953"/>
      <c r="P22" s="953"/>
      <c r="Q22" s="953"/>
      <c r="R22" s="953"/>
    </row>
    <row r="23" spans="1:18" s="1092" customFormat="1" ht="11.25" customHeight="1">
      <c r="A23" s="995" t="s">
        <v>1391</v>
      </c>
      <c r="B23" s="633">
        <v>557</v>
      </c>
      <c r="C23" s="501">
        <v>351</v>
      </c>
      <c r="D23" s="501"/>
      <c r="E23" s="501"/>
      <c r="F23" s="751">
        <v>18</v>
      </c>
      <c r="G23" s="1008"/>
      <c r="H23" s="1008"/>
      <c r="I23" s="1008"/>
      <c r="J23" s="1008"/>
      <c r="K23" s="1008"/>
      <c r="L23" s="1008"/>
      <c r="M23" s="1008"/>
      <c r="N23" s="1008"/>
      <c r="O23" s="1008"/>
      <c r="P23" s="1008"/>
      <c r="Q23" s="1008"/>
      <c r="R23" s="1008"/>
    </row>
    <row r="24" spans="1:18" s="1092" customFormat="1" ht="11.25" customHeight="1">
      <c r="A24" s="995" t="s">
        <v>537</v>
      </c>
      <c r="B24" s="633">
        <v>228</v>
      </c>
      <c r="C24" s="501">
        <v>221</v>
      </c>
      <c r="D24" s="501"/>
      <c r="E24" s="501"/>
      <c r="F24" s="751">
        <v>19</v>
      </c>
      <c r="G24" s="953"/>
      <c r="H24" s="953"/>
      <c r="I24" s="953"/>
      <c r="J24" s="953"/>
      <c r="K24" s="953"/>
      <c r="L24" s="953"/>
      <c r="M24" s="953"/>
      <c r="N24" s="953"/>
      <c r="O24" s="953"/>
      <c r="P24" s="953"/>
      <c r="Q24" s="953"/>
      <c r="R24" s="953"/>
    </row>
    <row r="25" spans="1:18" s="1092" customFormat="1" ht="11.25" customHeight="1">
      <c r="A25" s="1016" t="s">
        <v>541</v>
      </c>
      <c r="B25" s="628">
        <v>487</v>
      </c>
      <c r="C25" s="479">
        <v>379</v>
      </c>
      <c r="D25" s="749"/>
      <c r="E25" s="749">
        <v>20</v>
      </c>
      <c r="F25" s="749">
        <v>21</v>
      </c>
      <c r="G25" s="953"/>
      <c r="H25" s="953"/>
      <c r="I25" s="953"/>
      <c r="J25" s="953"/>
      <c r="K25" s="953"/>
      <c r="L25" s="953"/>
      <c r="M25" s="953"/>
      <c r="N25" s="953"/>
      <c r="O25" s="953"/>
      <c r="P25" s="953"/>
      <c r="Q25" s="953"/>
      <c r="R25" s="953"/>
    </row>
    <row r="26" spans="1:18" s="1092" customFormat="1" ht="11.25" customHeight="1">
      <c r="A26" s="1005" t="s">
        <v>1061</v>
      </c>
      <c r="B26" s="633">
        <v>3690</v>
      </c>
      <c r="C26" s="501">
        <v>3363</v>
      </c>
      <c r="D26" s="501"/>
      <c r="E26" s="501"/>
      <c r="F26" s="500"/>
      <c r="G26" s="953"/>
      <c r="H26" s="953"/>
      <c r="I26" s="953"/>
      <c r="J26" s="953"/>
      <c r="K26" s="953"/>
      <c r="L26" s="953"/>
      <c r="M26" s="953"/>
      <c r="N26" s="953"/>
      <c r="O26" s="953"/>
      <c r="P26" s="953"/>
      <c r="Q26" s="953"/>
      <c r="R26" s="953"/>
    </row>
    <row r="27" spans="1:18" s="1092" customFormat="1" ht="11.25" customHeight="1">
      <c r="A27" s="593"/>
      <c r="B27" s="669"/>
      <c r="C27" s="478"/>
      <c r="D27" s="478"/>
      <c r="E27" s="478"/>
      <c r="F27" s="967"/>
      <c r="G27" s="953"/>
      <c r="H27" s="953"/>
      <c r="I27" s="953"/>
      <c r="J27" s="953"/>
      <c r="K27" s="953"/>
      <c r="L27" s="953"/>
      <c r="M27" s="953"/>
      <c r="N27" s="953"/>
      <c r="O27" s="953"/>
      <c r="P27" s="953"/>
      <c r="Q27" s="953"/>
      <c r="R27" s="953"/>
    </row>
    <row r="28" spans="1:18" s="1092" customFormat="1" ht="11.25" customHeight="1">
      <c r="A28" s="948" t="s">
        <v>421</v>
      </c>
      <c r="B28" s="629">
        <v>6059</v>
      </c>
      <c r="C28" s="528">
        <v>5648</v>
      </c>
      <c r="D28" s="528"/>
      <c r="E28" s="528"/>
      <c r="F28" s="530"/>
      <c r="G28" s="953"/>
      <c r="H28" s="953"/>
      <c r="I28" s="953"/>
      <c r="J28" s="953"/>
      <c r="K28" s="953"/>
      <c r="L28" s="953"/>
      <c r="M28" s="953"/>
      <c r="N28" s="953"/>
      <c r="O28" s="953"/>
      <c r="P28" s="953"/>
      <c r="Q28" s="953"/>
      <c r="R28" s="953"/>
    </row>
    <row r="29" spans="1:18" ht="11.25" customHeight="1">
      <c r="A29" s="846"/>
      <c r="B29" s="848"/>
      <c r="C29" s="847"/>
      <c r="D29" s="847"/>
      <c r="E29" s="847"/>
      <c r="F29" s="500"/>
    </row>
    <row r="30" spans="1:18" ht="11.25" customHeight="1">
      <c r="A30" s="846"/>
      <c r="B30" s="848"/>
      <c r="C30" s="847"/>
      <c r="D30" s="847"/>
      <c r="E30" s="847"/>
      <c r="F30" s="500"/>
    </row>
    <row r="31" spans="1:18" ht="11.25" customHeight="1">
      <c r="A31" s="982" t="s">
        <v>591</v>
      </c>
      <c r="B31" s="848"/>
      <c r="C31" s="847"/>
      <c r="D31" s="847"/>
      <c r="E31" s="847"/>
      <c r="F31" s="500"/>
    </row>
    <row r="32" spans="1:18" s="1092" customFormat="1" ht="11.25" customHeight="1">
      <c r="A32" s="982"/>
      <c r="B32" s="844"/>
      <c r="C32" s="845"/>
      <c r="D32" s="845"/>
      <c r="E32" s="845"/>
      <c r="F32" s="551"/>
      <c r="G32" s="953"/>
      <c r="H32" s="953"/>
      <c r="I32" s="953"/>
      <c r="J32" s="953"/>
      <c r="K32" s="953"/>
      <c r="L32" s="953"/>
      <c r="M32" s="953"/>
      <c r="N32" s="953"/>
      <c r="O32" s="953"/>
      <c r="P32" s="953"/>
      <c r="Q32" s="953"/>
      <c r="R32" s="953"/>
    </row>
    <row r="33" spans="1:18" s="1092" customFormat="1" ht="11.25" customHeight="1">
      <c r="A33" s="504" t="s">
        <v>322</v>
      </c>
      <c r="B33" s="632"/>
      <c r="C33" s="432"/>
      <c r="D33" s="1112"/>
      <c r="E33" s="1112"/>
      <c r="F33" s="500"/>
      <c r="G33" s="953"/>
      <c r="H33" s="953"/>
      <c r="I33" s="953"/>
      <c r="J33" s="953"/>
      <c r="K33" s="953"/>
      <c r="L33" s="953"/>
      <c r="M33" s="953"/>
      <c r="N33" s="953"/>
      <c r="O33" s="953"/>
      <c r="P33" s="953"/>
      <c r="Q33" s="953"/>
      <c r="R33" s="953"/>
    </row>
    <row r="34" spans="1:18" s="1092" customFormat="1" ht="11.25" customHeight="1">
      <c r="A34" s="434" t="s">
        <v>121</v>
      </c>
      <c r="B34" s="624">
        <v>336</v>
      </c>
      <c r="C34" s="423">
        <v>336</v>
      </c>
      <c r="D34" s="501"/>
      <c r="E34" s="501"/>
      <c r="F34" s="751">
        <v>24</v>
      </c>
      <c r="G34" s="953"/>
      <c r="H34" s="953"/>
      <c r="I34" s="953"/>
      <c r="J34" s="953"/>
      <c r="K34" s="953"/>
      <c r="L34" s="953"/>
      <c r="M34" s="953"/>
      <c r="N34" s="953"/>
      <c r="O34" s="953"/>
      <c r="P34" s="953"/>
      <c r="Q34" s="953"/>
      <c r="R34" s="953"/>
    </row>
    <row r="35" spans="1:18" s="1092" customFormat="1" ht="11.25" customHeight="1">
      <c r="A35" s="434" t="s">
        <v>871</v>
      </c>
      <c r="B35" s="633">
        <v>61</v>
      </c>
      <c r="C35" s="501">
        <v>61</v>
      </c>
      <c r="D35" s="501"/>
      <c r="E35" s="501"/>
      <c r="F35" s="751">
        <v>24</v>
      </c>
      <c r="G35" s="953"/>
      <c r="H35" s="953"/>
      <c r="I35" s="953"/>
      <c r="J35" s="953"/>
      <c r="K35" s="953"/>
      <c r="L35" s="953"/>
      <c r="M35" s="953"/>
      <c r="N35" s="953"/>
      <c r="O35" s="953"/>
      <c r="P35" s="953"/>
      <c r="Q35" s="953"/>
      <c r="R35" s="953"/>
    </row>
    <row r="36" spans="1:18" s="1092" customFormat="1" ht="11.25" customHeight="1">
      <c r="A36" s="843" t="s">
        <v>379</v>
      </c>
      <c r="B36" s="624">
        <v>-155</v>
      </c>
      <c r="C36" s="441">
        <v>-132</v>
      </c>
      <c r="D36" s="501"/>
      <c r="E36" s="501"/>
      <c r="F36" s="751">
        <v>24</v>
      </c>
      <c r="G36" s="953"/>
      <c r="H36" s="953"/>
      <c r="I36" s="953"/>
      <c r="J36" s="953"/>
      <c r="K36" s="953"/>
      <c r="L36" s="953"/>
      <c r="M36" s="953"/>
      <c r="N36" s="953"/>
      <c r="O36" s="953"/>
      <c r="P36" s="953"/>
      <c r="Q36" s="953"/>
      <c r="R36" s="953"/>
    </row>
    <row r="37" spans="1:18" s="1092" customFormat="1" ht="11.25" customHeight="1">
      <c r="A37" s="467" t="s">
        <v>348</v>
      </c>
      <c r="B37" s="624">
        <v>-31</v>
      </c>
      <c r="C37" s="441">
        <v>-10</v>
      </c>
      <c r="D37" s="501"/>
      <c r="E37" s="501"/>
      <c r="F37" s="751">
        <v>24</v>
      </c>
      <c r="G37" s="953"/>
      <c r="H37" s="953"/>
      <c r="I37" s="953"/>
      <c r="J37" s="953"/>
      <c r="K37" s="953"/>
      <c r="L37" s="953"/>
      <c r="M37" s="953"/>
      <c r="N37" s="953"/>
      <c r="O37" s="953"/>
      <c r="P37" s="953"/>
      <c r="Q37" s="953"/>
      <c r="R37" s="953"/>
    </row>
    <row r="38" spans="1:18" s="1092" customFormat="1" ht="11.25" customHeight="1">
      <c r="A38" s="434" t="s">
        <v>1137</v>
      </c>
      <c r="B38" s="627">
        <v>-39</v>
      </c>
      <c r="C38" s="441">
        <v>-38</v>
      </c>
      <c r="D38" s="501"/>
      <c r="E38" s="501"/>
      <c r="F38" s="751">
        <v>23</v>
      </c>
      <c r="G38" s="953"/>
      <c r="H38" s="953"/>
      <c r="I38" s="953"/>
      <c r="J38" s="953"/>
      <c r="K38" s="953"/>
      <c r="L38" s="953"/>
      <c r="M38" s="953"/>
      <c r="N38" s="953"/>
      <c r="O38" s="953"/>
      <c r="P38" s="953"/>
      <c r="Q38" s="953"/>
      <c r="R38" s="953"/>
    </row>
    <row r="39" spans="1:18" s="1092" customFormat="1" ht="11.25" customHeight="1">
      <c r="A39" s="477" t="s">
        <v>349</v>
      </c>
      <c r="B39" s="634">
        <v>2245</v>
      </c>
      <c r="C39" s="442">
        <v>2135</v>
      </c>
      <c r="D39" s="442"/>
      <c r="E39" s="442"/>
      <c r="F39" s="507"/>
      <c r="G39" s="953"/>
      <c r="H39" s="953"/>
      <c r="I39" s="953"/>
      <c r="J39" s="953"/>
      <c r="K39" s="953"/>
      <c r="L39" s="953"/>
      <c r="M39" s="953"/>
      <c r="N39" s="953"/>
      <c r="O39" s="953"/>
      <c r="P39" s="953"/>
      <c r="Q39" s="953"/>
      <c r="R39" s="953"/>
    </row>
    <row r="40" spans="1:18" s="1092" customFormat="1" ht="11.25" customHeight="1">
      <c r="A40" s="996" t="s">
        <v>893</v>
      </c>
      <c r="B40" s="633">
        <v>2418</v>
      </c>
      <c r="C40" s="501">
        <v>2352</v>
      </c>
      <c r="D40" s="501"/>
      <c r="E40" s="501"/>
      <c r="F40" s="500"/>
      <c r="G40" s="953"/>
      <c r="H40" s="953"/>
      <c r="I40" s="953"/>
      <c r="J40" s="953"/>
      <c r="K40" s="953"/>
      <c r="L40" s="953"/>
      <c r="M40" s="953"/>
      <c r="N40" s="953"/>
      <c r="O40" s="953"/>
      <c r="P40" s="953"/>
      <c r="Q40" s="953"/>
      <c r="R40" s="953"/>
    </row>
    <row r="41" spans="1:18" s="1092" customFormat="1" ht="11.25" customHeight="1">
      <c r="A41" s="989"/>
      <c r="B41" s="632"/>
      <c r="C41" s="989"/>
      <c r="D41" s="1110"/>
      <c r="E41" s="989"/>
      <c r="F41" s="500"/>
      <c r="G41" s="953"/>
      <c r="H41" s="953"/>
      <c r="I41" s="953"/>
      <c r="J41" s="953"/>
      <c r="K41" s="953"/>
      <c r="L41" s="953"/>
      <c r="M41" s="953"/>
      <c r="N41" s="953"/>
      <c r="O41" s="953"/>
      <c r="P41" s="953"/>
      <c r="Q41" s="953"/>
      <c r="R41" s="953"/>
    </row>
    <row r="42" spans="1:18" s="1092" customFormat="1" ht="11.25" customHeight="1">
      <c r="A42" s="949" t="s">
        <v>298</v>
      </c>
      <c r="B42" s="628">
        <v>14</v>
      </c>
      <c r="C42" s="479">
        <v>24</v>
      </c>
      <c r="D42" s="479"/>
      <c r="E42" s="479"/>
      <c r="F42" s="967"/>
      <c r="G42" s="953"/>
      <c r="H42" s="953"/>
      <c r="I42" s="953"/>
      <c r="J42" s="953"/>
      <c r="K42" s="953"/>
      <c r="L42" s="953"/>
      <c r="M42" s="953"/>
      <c r="N42" s="953"/>
      <c r="O42" s="953"/>
      <c r="P42" s="953"/>
      <c r="Q42" s="953"/>
      <c r="R42" s="953"/>
    </row>
    <row r="43" spans="1:18" s="1092" customFormat="1" ht="11.25" customHeight="1">
      <c r="A43" s="948" t="s">
        <v>32</v>
      </c>
      <c r="B43" s="629">
        <v>2432</v>
      </c>
      <c r="C43" s="528">
        <v>2376</v>
      </c>
      <c r="D43" s="528"/>
      <c r="E43" s="528"/>
      <c r="F43" s="530"/>
      <c r="G43" s="953"/>
      <c r="H43" s="953"/>
      <c r="I43" s="953"/>
      <c r="J43" s="953"/>
      <c r="K43" s="953"/>
      <c r="L43" s="953"/>
      <c r="M43" s="953"/>
      <c r="N43" s="953"/>
      <c r="O43" s="953"/>
      <c r="P43" s="953"/>
      <c r="Q43" s="953"/>
      <c r="R43" s="953"/>
    </row>
    <row r="44" spans="1:18" s="1092" customFormat="1" ht="11.25" customHeight="1">
      <c r="A44" s="503"/>
      <c r="B44" s="636"/>
      <c r="C44" s="424"/>
      <c r="D44" s="1110"/>
      <c r="E44" s="731"/>
      <c r="F44" s="500"/>
      <c r="G44" s="953"/>
      <c r="H44" s="953"/>
      <c r="I44" s="953"/>
      <c r="J44" s="953"/>
      <c r="K44" s="953"/>
      <c r="L44" s="953"/>
      <c r="M44" s="953"/>
      <c r="N44" s="953"/>
      <c r="O44" s="953"/>
      <c r="P44" s="953"/>
      <c r="Q44" s="953"/>
      <c r="R44" s="953"/>
    </row>
    <row r="45" spans="1:18" s="1092" customFormat="1" ht="11.25" customHeight="1">
      <c r="A45" s="994" t="s">
        <v>365</v>
      </c>
      <c r="B45" s="632"/>
      <c r="C45" s="989"/>
      <c r="D45" s="1110"/>
      <c r="E45" s="989"/>
      <c r="F45" s="500"/>
      <c r="G45" s="953"/>
      <c r="H45" s="953"/>
      <c r="I45" s="953"/>
      <c r="J45" s="953"/>
      <c r="K45" s="953"/>
      <c r="L45" s="953"/>
      <c r="M45" s="953"/>
      <c r="N45" s="953"/>
      <c r="O45" s="953"/>
      <c r="P45" s="953"/>
      <c r="Q45" s="953"/>
      <c r="R45" s="953"/>
    </row>
    <row r="46" spans="1:18" s="1092" customFormat="1" ht="11.25" customHeight="1">
      <c r="A46" s="994" t="s">
        <v>727</v>
      </c>
      <c r="B46" s="632"/>
      <c r="C46" s="989"/>
      <c r="D46" s="739"/>
      <c r="E46" s="739"/>
      <c r="F46" s="500"/>
      <c r="G46" s="953"/>
      <c r="H46" s="953"/>
      <c r="I46" s="953"/>
      <c r="J46" s="953"/>
      <c r="K46" s="953"/>
      <c r="L46" s="953"/>
      <c r="M46" s="953"/>
      <c r="N46" s="953"/>
      <c r="O46" s="953"/>
      <c r="P46" s="953"/>
      <c r="Q46" s="953"/>
      <c r="R46" s="953"/>
    </row>
    <row r="47" spans="1:18" s="1092" customFormat="1" ht="11.25" customHeight="1">
      <c r="A47" s="995" t="s">
        <v>658</v>
      </c>
      <c r="B47" s="633">
        <v>748</v>
      </c>
      <c r="C47" s="501">
        <v>517</v>
      </c>
      <c r="D47" s="751">
        <v>16</v>
      </c>
      <c r="E47" s="751">
        <v>21</v>
      </c>
      <c r="F47" s="751">
        <v>26</v>
      </c>
      <c r="G47" s="953"/>
      <c r="H47" s="953"/>
      <c r="I47" s="953"/>
      <c r="J47" s="953"/>
      <c r="K47" s="953"/>
      <c r="L47" s="953"/>
      <c r="M47" s="953"/>
      <c r="N47" s="953"/>
      <c r="O47" s="953"/>
      <c r="P47" s="953"/>
      <c r="Q47" s="953"/>
      <c r="R47" s="953"/>
    </row>
    <row r="48" spans="1:18" s="1092" customFormat="1" ht="11.25" customHeight="1">
      <c r="A48" s="995" t="s">
        <v>749</v>
      </c>
      <c r="B48" s="633">
        <v>99</v>
      </c>
      <c r="C48" s="501">
        <v>102</v>
      </c>
      <c r="D48" s="738"/>
      <c r="E48" s="738"/>
      <c r="F48" s="751">
        <v>22</v>
      </c>
      <c r="G48" s="953"/>
      <c r="H48" s="953"/>
      <c r="I48" s="953"/>
      <c r="J48" s="953"/>
      <c r="K48" s="953"/>
      <c r="L48" s="953"/>
      <c r="M48" s="953"/>
      <c r="N48" s="953"/>
      <c r="O48" s="953"/>
      <c r="P48" s="953"/>
      <c r="Q48" s="953"/>
      <c r="R48" s="953"/>
    </row>
    <row r="49" spans="1:18" s="1092" customFormat="1" ht="11.25" customHeight="1">
      <c r="A49" s="995" t="s">
        <v>350</v>
      </c>
      <c r="B49" s="633">
        <v>149</v>
      </c>
      <c r="C49" s="501">
        <v>154</v>
      </c>
      <c r="D49" s="738"/>
      <c r="E49" s="738"/>
      <c r="F49" s="751">
        <v>23</v>
      </c>
      <c r="G49" s="953"/>
      <c r="H49" s="953"/>
      <c r="I49" s="953"/>
      <c r="J49" s="953"/>
      <c r="K49" s="953"/>
      <c r="L49" s="953"/>
      <c r="M49" s="953"/>
      <c r="N49" s="953"/>
      <c r="O49" s="953"/>
      <c r="P49" s="953"/>
      <c r="Q49" s="953"/>
      <c r="R49" s="953"/>
    </row>
    <row r="50" spans="1:18" s="1092" customFormat="1" ht="11.25" customHeight="1">
      <c r="A50" s="995" t="s">
        <v>351</v>
      </c>
      <c r="B50" s="633">
        <v>54</v>
      </c>
      <c r="C50" s="501">
        <v>52</v>
      </c>
      <c r="D50" s="738"/>
      <c r="E50" s="738"/>
      <c r="F50" s="751">
        <v>25</v>
      </c>
      <c r="G50" s="953"/>
      <c r="H50" s="953"/>
      <c r="I50" s="953"/>
      <c r="J50" s="953"/>
      <c r="K50" s="953"/>
      <c r="L50" s="953"/>
      <c r="M50" s="953"/>
      <c r="N50" s="953"/>
      <c r="O50" s="953"/>
      <c r="P50" s="953"/>
      <c r="Q50" s="953"/>
      <c r="R50" s="953"/>
    </row>
    <row r="51" spans="1:18" s="1092" customFormat="1" ht="11.25" customHeight="1">
      <c r="A51" s="995" t="s">
        <v>1392</v>
      </c>
      <c r="B51" s="633">
        <v>41</v>
      </c>
      <c r="C51" s="501">
        <v>64</v>
      </c>
      <c r="D51" s="738"/>
      <c r="E51" s="738"/>
      <c r="F51" s="751">
        <v>18</v>
      </c>
      <c r="G51" s="953"/>
      <c r="H51" s="953"/>
      <c r="I51" s="953"/>
      <c r="J51" s="953"/>
      <c r="K51" s="953"/>
      <c r="L51" s="953"/>
      <c r="M51" s="953"/>
      <c r="N51" s="953"/>
      <c r="O51" s="953"/>
      <c r="P51" s="953"/>
      <c r="Q51" s="953"/>
      <c r="R51" s="953"/>
    </row>
    <row r="52" spans="1:18" s="1092" customFormat="1" ht="11.25" customHeight="1">
      <c r="A52" s="508" t="s">
        <v>700</v>
      </c>
      <c r="B52" s="626">
        <v>1</v>
      </c>
      <c r="C52" s="442">
        <v>1</v>
      </c>
      <c r="D52" s="750"/>
      <c r="E52" s="750"/>
      <c r="F52" s="749">
        <v>27</v>
      </c>
      <c r="G52" s="953"/>
      <c r="H52" s="953"/>
      <c r="I52" s="953"/>
      <c r="J52" s="953"/>
      <c r="K52" s="953"/>
      <c r="L52" s="953"/>
      <c r="M52" s="953"/>
      <c r="N52" s="953"/>
      <c r="O52" s="953"/>
      <c r="P52" s="953"/>
      <c r="Q52" s="953"/>
      <c r="R52" s="953"/>
    </row>
    <row r="53" spans="1:18" s="1092" customFormat="1" ht="11.25" customHeight="1">
      <c r="A53" s="502" t="s">
        <v>1049</v>
      </c>
      <c r="B53" s="635">
        <v>1092</v>
      </c>
      <c r="C53" s="470">
        <v>889</v>
      </c>
      <c r="D53" s="740"/>
      <c r="E53" s="740"/>
      <c r="F53" s="500"/>
      <c r="G53" s="953"/>
      <c r="H53" s="953"/>
      <c r="I53" s="953"/>
      <c r="J53" s="953"/>
      <c r="K53" s="953"/>
      <c r="L53" s="953"/>
      <c r="M53" s="953"/>
      <c r="N53" s="953"/>
      <c r="O53" s="953"/>
      <c r="P53" s="953"/>
      <c r="Q53" s="953"/>
      <c r="R53" s="953"/>
    </row>
    <row r="54" spans="1:18" s="1092" customFormat="1" ht="11.25" customHeight="1">
      <c r="A54" s="454"/>
      <c r="B54" s="625"/>
      <c r="C54" s="421"/>
      <c r="D54" s="738"/>
      <c r="E54" s="738"/>
      <c r="F54" s="500"/>
      <c r="G54" s="953"/>
      <c r="H54" s="953"/>
      <c r="I54" s="953"/>
      <c r="J54" s="953"/>
      <c r="K54" s="953"/>
      <c r="L54" s="953"/>
      <c r="M54" s="953"/>
      <c r="N54" s="953"/>
      <c r="O54" s="953"/>
      <c r="P54" s="953"/>
      <c r="Q54" s="953"/>
      <c r="R54" s="953"/>
    </row>
    <row r="55" spans="1:18" s="1092" customFormat="1" ht="11.25" customHeight="1">
      <c r="A55" s="504" t="s">
        <v>170</v>
      </c>
      <c r="B55" s="637"/>
      <c r="C55" s="432"/>
      <c r="D55" s="739"/>
      <c r="E55" s="739"/>
      <c r="F55" s="500"/>
      <c r="G55" s="953"/>
      <c r="H55" s="953"/>
      <c r="I55" s="953"/>
      <c r="J55" s="953"/>
      <c r="K55" s="953"/>
      <c r="L55" s="953"/>
      <c r="M55" s="953"/>
      <c r="N55" s="953"/>
      <c r="O55" s="953"/>
      <c r="P55" s="953"/>
      <c r="Q55" s="953"/>
      <c r="R55" s="953"/>
    </row>
    <row r="56" spans="1:18" s="1092" customFormat="1" ht="11.25" customHeight="1">
      <c r="A56" s="467" t="s">
        <v>658</v>
      </c>
      <c r="B56" s="624">
        <v>74</v>
      </c>
      <c r="C56" s="423">
        <v>102</v>
      </c>
      <c r="D56" s="751">
        <v>16</v>
      </c>
      <c r="E56" s="751">
        <v>21</v>
      </c>
      <c r="F56" s="751">
        <v>26</v>
      </c>
      <c r="G56" s="953"/>
      <c r="H56" s="953"/>
      <c r="I56" s="953"/>
      <c r="J56" s="953"/>
      <c r="K56" s="953"/>
      <c r="L56" s="953"/>
      <c r="M56" s="953"/>
      <c r="N56" s="953"/>
      <c r="O56" s="953"/>
      <c r="P56" s="953"/>
      <c r="Q56" s="953"/>
      <c r="R56" s="953"/>
    </row>
    <row r="57" spans="1:18" s="1092" customFormat="1" ht="11.25" customHeight="1">
      <c r="A57" s="434" t="s">
        <v>351</v>
      </c>
      <c r="B57" s="627">
        <v>251</v>
      </c>
      <c r="C57" s="423">
        <v>209</v>
      </c>
      <c r="D57" s="738"/>
      <c r="E57" s="738"/>
      <c r="F57" s="751">
        <v>25</v>
      </c>
      <c r="G57" s="953"/>
      <c r="H57" s="953"/>
      <c r="I57" s="953"/>
      <c r="J57" s="953"/>
      <c r="K57" s="953"/>
      <c r="L57" s="953"/>
      <c r="M57" s="953"/>
      <c r="N57" s="953"/>
      <c r="O57" s="953"/>
      <c r="P57" s="953"/>
      <c r="Q57" s="953"/>
      <c r="R57" s="953"/>
    </row>
    <row r="58" spans="1:18" s="1092" customFormat="1" ht="11.25" customHeight="1">
      <c r="A58" s="995" t="s">
        <v>353</v>
      </c>
      <c r="B58" s="633">
        <v>596</v>
      </c>
      <c r="C58" s="501">
        <v>539</v>
      </c>
      <c r="D58" s="751"/>
      <c r="E58" s="751">
        <v>16</v>
      </c>
      <c r="F58" s="751">
        <v>26</v>
      </c>
      <c r="G58" s="953"/>
      <c r="H58" s="953"/>
      <c r="I58" s="953"/>
      <c r="J58" s="953"/>
      <c r="K58" s="953"/>
      <c r="L58" s="953"/>
      <c r="M58" s="953"/>
      <c r="N58" s="953"/>
      <c r="O58" s="953"/>
      <c r="P58" s="953"/>
      <c r="Q58" s="953"/>
      <c r="R58" s="953"/>
    </row>
    <row r="59" spans="1:18" s="1092" customFormat="1" ht="11.25" customHeight="1">
      <c r="A59" s="995" t="s">
        <v>988</v>
      </c>
      <c r="B59" s="633">
        <v>81</v>
      </c>
      <c r="C59" s="501">
        <v>83</v>
      </c>
      <c r="D59" s="501"/>
      <c r="E59" s="501"/>
      <c r="F59" s="500"/>
      <c r="G59" s="953"/>
      <c r="H59" s="953"/>
      <c r="I59" s="953"/>
      <c r="J59" s="953"/>
      <c r="K59" s="953"/>
      <c r="L59" s="953"/>
      <c r="M59" s="953"/>
      <c r="N59" s="953"/>
      <c r="O59" s="953"/>
      <c r="P59" s="953"/>
      <c r="Q59" s="953"/>
      <c r="R59" s="953"/>
    </row>
    <row r="60" spans="1:18" s="1092" customFormat="1" ht="11.25" customHeight="1">
      <c r="A60" s="995" t="s">
        <v>1392</v>
      </c>
      <c r="B60" s="633">
        <v>888</v>
      </c>
      <c r="C60" s="501">
        <v>724</v>
      </c>
      <c r="D60" s="501"/>
      <c r="E60" s="501"/>
      <c r="F60" s="751">
        <v>18</v>
      </c>
      <c r="G60" s="1008"/>
      <c r="H60" s="1008"/>
      <c r="I60" s="1008"/>
      <c r="J60" s="1008"/>
      <c r="K60" s="1008"/>
      <c r="L60" s="1008"/>
      <c r="M60" s="1008"/>
      <c r="N60" s="1008"/>
      <c r="O60" s="1008"/>
      <c r="P60" s="1008"/>
      <c r="Q60" s="1008"/>
      <c r="R60" s="1008"/>
    </row>
    <row r="61" spans="1:18" s="1092" customFormat="1" ht="11.25" customHeight="1">
      <c r="A61" s="477" t="s">
        <v>700</v>
      </c>
      <c r="B61" s="628">
        <v>645</v>
      </c>
      <c r="C61" s="442">
        <v>726</v>
      </c>
      <c r="D61" s="479"/>
      <c r="E61" s="479"/>
      <c r="F61" s="749">
        <v>27</v>
      </c>
      <c r="G61" s="953"/>
      <c r="H61" s="953"/>
      <c r="I61" s="953"/>
      <c r="J61" s="953"/>
      <c r="K61" s="953"/>
      <c r="L61" s="953"/>
      <c r="M61" s="953"/>
      <c r="N61" s="953"/>
      <c r="O61" s="953"/>
      <c r="P61" s="953"/>
      <c r="Q61" s="953"/>
      <c r="R61" s="953"/>
    </row>
    <row r="62" spans="1:18" s="1092" customFormat="1" ht="11.25" customHeight="1">
      <c r="A62" s="506" t="s">
        <v>1050</v>
      </c>
      <c r="B62" s="635">
        <v>2535</v>
      </c>
      <c r="C62" s="470">
        <v>2383</v>
      </c>
      <c r="D62" s="426"/>
      <c r="E62" s="426"/>
      <c r="F62" s="499"/>
      <c r="G62" s="953"/>
      <c r="H62" s="953"/>
      <c r="I62" s="953"/>
      <c r="J62" s="953"/>
      <c r="K62" s="953"/>
      <c r="L62" s="953"/>
      <c r="M62" s="953"/>
      <c r="N62" s="953"/>
      <c r="O62" s="953"/>
      <c r="P62" s="953"/>
      <c r="Q62" s="953"/>
      <c r="R62" s="953"/>
    </row>
    <row r="63" spans="1:18" s="1092" customFormat="1" ht="11.25" customHeight="1">
      <c r="A63" s="553"/>
      <c r="B63" s="968"/>
      <c r="C63" s="553"/>
      <c r="D63" s="1111"/>
      <c r="E63" s="553"/>
      <c r="F63" s="586"/>
      <c r="G63" s="953"/>
      <c r="H63" s="953"/>
      <c r="I63" s="953"/>
      <c r="J63" s="953"/>
      <c r="K63" s="953"/>
      <c r="L63" s="953"/>
      <c r="M63" s="953"/>
      <c r="N63" s="953"/>
      <c r="O63" s="953"/>
      <c r="P63" s="953"/>
      <c r="Q63" s="953"/>
      <c r="R63" s="953"/>
    </row>
    <row r="64" spans="1:18" s="1092" customFormat="1" ht="11.25" customHeight="1">
      <c r="A64" s="948" t="s">
        <v>515</v>
      </c>
      <c r="B64" s="629">
        <v>3627</v>
      </c>
      <c r="C64" s="528">
        <v>3272</v>
      </c>
      <c r="D64" s="528"/>
      <c r="E64" s="528"/>
      <c r="F64" s="531"/>
      <c r="G64" s="953"/>
      <c r="H64" s="953"/>
      <c r="I64" s="953"/>
      <c r="J64" s="953"/>
      <c r="K64" s="953"/>
      <c r="L64" s="953"/>
      <c r="M64" s="953"/>
      <c r="N64" s="953"/>
      <c r="O64" s="953"/>
      <c r="P64" s="953"/>
      <c r="Q64" s="953"/>
      <c r="R64" s="953"/>
    </row>
    <row r="65" spans="1:18" s="1092" customFormat="1" ht="11.25" customHeight="1">
      <c r="A65" s="593"/>
      <c r="B65" s="968"/>
      <c r="C65" s="553"/>
      <c r="D65" s="1111"/>
      <c r="E65" s="553"/>
      <c r="F65" s="586"/>
      <c r="G65" s="953"/>
      <c r="H65" s="953"/>
      <c r="I65" s="953"/>
      <c r="J65" s="953"/>
      <c r="K65" s="953"/>
      <c r="L65" s="953"/>
      <c r="M65" s="953"/>
      <c r="N65" s="953"/>
      <c r="O65" s="953"/>
      <c r="P65" s="953"/>
      <c r="Q65" s="953"/>
      <c r="R65" s="953"/>
    </row>
    <row r="66" spans="1:18" s="1092" customFormat="1" ht="11.25" customHeight="1">
      <c r="A66" s="948" t="s">
        <v>422</v>
      </c>
      <c r="B66" s="629">
        <v>6059</v>
      </c>
      <c r="C66" s="528">
        <v>5648</v>
      </c>
      <c r="D66" s="528"/>
      <c r="E66" s="528"/>
      <c r="F66" s="531"/>
      <c r="G66" s="953"/>
      <c r="H66" s="953"/>
      <c r="I66" s="953"/>
      <c r="J66" s="953"/>
      <c r="K66" s="953"/>
      <c r="L66" s="953"/>
      <c r="M66" s="953"/>
      <c r="N66" s="953"/>
      <c r="O66" s="953"/>
      <c r="P66" s="953"/>
      <c r="Q66" s="953"/>
      <c r="R66" s="953"/>
    </row>
    <row r="67" spans="1:18" ht="11.25" customHeight="1">
      <c r="A67" s="211"/>
      <c r="B67" s="211"/>
      <c r="C67" s="211"/>
      <c r="D67" s="211"/>
      <c r="E67" s="211"/>
    </row>
    <row r="68" spans="1:18" ht="11.25" customHeight="1">
      <c r="A68" s="1193" t="s">
        <v>884</v>
      </c>
      <c r="B68" s="1193"/>
      <c r="C68" s="1193"/>
      <c r="D68" s="1193"/>
      <c r="E68" s="1193"/>
      <c r="F68" s="1193"/>
    </row>
    <row r="69" spans="1:18" ht="11.25" customHeight="1">
      <c r="B69" s="274"/>
      <c r="C69" s="274"/>
      <c r="D69" s="274"/>
      <c r="E69" s="274"/>
    </row>
    <row r="70" spans="1:18" ht="11.25" customHeight="1">
      <c r="A70" s="1193"/>
      <c r="B70" s="1193"/>
      <c r="C70" s="1193"/>
      <c r="D70" s="1193"/>
      <c r="E70" s="1193"/>
      <c r="F70" s="1193"/>
    </row>
    <row r="71" spans="1:18" ht="11.25" customHeight="1">
      <c r="B71" s="274"/>
      <c r="C71" s="274"/>
      <c r="D71" s="274"/>
      <c r="E71" s="274"/>
    </row>
    <row r="72" spans="1:18">
      <c r="B72" s="274"/>
      <c r="C72" s="274"/>
      <c r="D72" s="274"/>
      <c r="E72" s="274"/>
    </row>
    <row r="73" spans="1:18">
      <c r="B73" s="218"/>
      <c r="C73" s="218"/>
      <c r="D73" s="218"/>
      <c r="E73" s="218"/>
    </row>
    <row r="74" spans="1:18">
      <c r="B74" s="218"/>
      <c r="C74" s="218"/>
      <c r="D74" s="218"/>
      <c r="E74" s="218"/>
    </row>
    <row r="75" spans="1:18">
      <c r="B75" s="218"/>
      <c r="C75" s="218"/>
      <c r="D75" s="218"/>
      <c r="E75" s="218"/>
    </row>
    <row r="76" spans="1:18">
      <c r="B76" s="218"/>
      <c r="C76" s="218"/>
      <c r="D76" s="218"/>
      <c r="E76" s="218"/>
    </row>
    <row r="77" spans="1:18">
      <c r="B77" s="218"/>
      <c r="C77" s="218"/>
      <c r="D77" s="218"/>
      <c r="E77" s="218"/>
    </row>
    <row r="78" spans="1:18">
      <c r="B78" s="218"/>
      <c r="C78" s="218"/>
      <c r="D78" s="218"/>
      <c r="E78" s="218"/>
    </row>
    <row r="79" spans="1:18">
      <c r="B79" s="218"/>
      <c r="C79" s="218"/>
      <c r="D79" s="218"/>
      <c r="E79" s="218"/>
    </row>
    <row r="80" spans="1:18">
      <c r="B80" s="218"/>
      <c r="C80" s="218"/>
      <c r="D80" s="218"/>
      <c r="E80" s="218"/>
    </row>
    <row r="81" spans="2:5">
      <c r="B81" s="218"/>
      <c r="C81" s="218"/>
      <c r="D81" s="218"/>
      <c r="E81" s="218"/>
    </row>
    <row r="82" spans="2:5">
      <c r="B82" s="218"/>
      <c r="C82" s="218"/>
      <c r="D82" s="218"/>
      <c r="E82" s="218"/>
    </row>
    <row r="83" spans="2:5" ht="15" customHeight="1">
      <c r="B83" s="218"/>
      <c r="C83" s="218"/>
      <c r="D83" s="218"/>
      <c r="E83" s="218"/>
    </row>
    <row r="84" spans="2:5">
      <c r="B84" s="218"/>
      <c r="C84" s="218"/>
      <c r="D84" s="218"/>
      <c r="E84" s="218"/>
    </row>
    <row r="85" spans="2:5">
      <c r="B85" s="218"/>
      <c r="C85" s="218"/>
      <c r="D85" s="218"/>
      <c r="E85" s="218"/>
    </row>
    <row r="86" spans="2:5">
      <c r="B86" s="218"/>
      <c r="C86" s="218"/>
      <c r="D86" s="218"/>
      <c r="E86" s="218"/>
    </row>
    <row r="87" spans="2:5">
      <c r="B87" s="218"/>
      <c r="C87" s="218"/>
      <c r="D87" s="218"/>
      <c r="E87" s="218"/>
    </row>
    <row r="88" spans="2:5">
      <c r="B88" s="218"/>
      <c r="C88" s="218"/>
      <c r="D88" s="218"/>
      <c r="E88" s="218"/>
    </row>
    <row r="89" spans="2:5">
      <c r="B89" s="218"/>
      <c r="C89" s="218"/>
      <c r="D89" s="218"/>
      <c r="E89" s="218"/>
    </row>
    <row r="90" spans="2:5">
      <c r="B90" s="218"/>
      <c r="C90" s="218"/>
      <c r="D90" s="218"/>
      <c r="E90" s="218"/>
    </row>
    <row r="91" spans="2:5">
      <c r="B91" s="218"/>
      <c r="C91" s="218"/>
      <c r="D91" s="218"/>
      <c r="E91" s="218"/>
    </row>
    <row r="92" spans="2:5">
      <c r="B92" s="218"/>
      <c r="C92" s="218"/>
      <c r="D92" s="218"/>
      <c r="E92" s="218"/>
    </row>
    <row r="93" spans="2:5">
      <c r="B93" s="218"/>
      <c r="C93" s="218"/>
      <c r="D93" s="218"/>
      <c r="E93" s="218"/>
    </row>
    <row r="94" spans="2:5">
      <c r="B94" s="218"/>
      <c r="C94" s="218"/>
      <c r="D94" s="218"/>
      <c r="E94" s="218"/>
    </row>
    <row r="95" spans="2:5">
      <c r="B95" s="218"/>
      <c r="C95" s="218"/>
      <c r="D95" s="218"/>
      <c r="E95" s="218"/>
    </row>
    <row r="96" spans="2:5">
      <c r="B96" s="218"/>
      <c r="C96" s="218"/>
      <c r="D96" s="218"/>
      <c r="E96" s="218"/>
    </row>
    <row r="97" spans="2:5">
      <c r="B97" s="218"/>
      <c r="C97" s="218"/>
      <c r="D97" s="218"/>
      <c r="E97" s="218"/>
    </row>
    <row r="98" spans="2:5">
      <c r="B98" s="218"/>
      <c r="C98" s="218"/>
      <c r="D98" s="218"/>
      <c r="E98" s="218"/>
    </row>
    <row r="99" spans="2:5">
      <c r="B99" s="218"/>
      <c r="C99" s="218"/>
      <c r="D99" s="218"/>
      <c r="E99" s="218"/>
    </row>
    <row r="100" spans="2:5">
      <c r="B100" s="218"/>
      <c r="C100" s="218"/>
      <c r="D100" s="218"/>
      <c r="E100" s="218"/>
    </row>
    <row r="101" spans="2:5" ht="15" customHeight="1">
      <c r="B101" s="218"/>
      <c r="C101" s="218"/>
      <c r="D101" s="218"/>
      <c r="E101" s="218"/>
    </row>
    <row r="102" spans="2:5">
      <c r="B102" s="218"/>
      <c r="C102" s="218"/>
      <c r="D102" s="218"/>
      <c r="E102" s="218"/>
    </row>
    <row r="103" spans="2:5">
      <c r="B103" s="218"/>
      <c r="C103" s="218"/>
      <c r="D103" s="218"/>
      <c r="E103" s="218"/>
    </row>
    <row r="104" spans="2:5">
      <c r="B104" s="218"/>
      <c r="C104" s="218"/>
      <c r="D104" s="218"/>
      <c r="E104" s="218"/>
    </row>
    <row r="105" spans="2:5">
      <c r="B105" s="218"/>
      <c r="C105" s="218"/>
      <c r="D105" s="218"/>
      <c r="E105" s="218"/>
    </row>
    <row r="106" spans="2:5">
      <c r="B106" s="218"/>
      <c r="C106" s="218"/>
      <c r="D106" s="218"/>
      <c r="E106" s="218"/>
    </row>
    <row r="107" spans="2:5">
      <c r="B107" s="218"/>
      <c r="C107" s="218"/>
      <c r="D107" s="218"/>
      <c r="E107" s="218"/>
    </row>
    <row r="108" spans="2:5">
      <c r="B108" s="218"/>
      <c r="C108" s="218"/>
      <c r="D108" s="218"/>
      <c r="E108" s="218"/>
    </row>
    <row r="109" spans="2:5">
      <c r="B109" s="218"/>
      <c r="C109" s="218"/>
      <c r="D109" s="218"/>
      <c r="E109" s="218"/>
    </row>
    <row r="110" spans="2:5">
      <c r="B110" s="218"/>
      <c r="C110" s="218"/>
      <c r="D110" s="218"/>
      <c r="E110" s="218"/>
    </row>
    <row r="111" spans="2:5">
      <c r="B111" s="218"/>
      <c r="C111" s="218"/>
      <c r="D111" s="218"/>
      <c r="E111" s="218"/>
    </row>
    <row r="112" spans="2:5">
      <c r="B112" s="218"/>
      <c r="C112" s="218"/>
      <c r="D112" s="218"/>
      <c r="E112" s="218"/>
    </row>
    <row r="113" spans="2:5">
      <c r="B113" s="218"/>
      <c r="C113" s="218"/>
      <c r="D113" s="218"/>
      <c r="E113" s="218"/>
    </row>
    <row r="114" spans="2:5">
      <c r="B114" s="218"/>
      <c r="C114" s="218"/>
      <c r="D114" s="218"/>
      <c r="E114" s="218"/>
    </row>
    <row r="115" spans="2:5">
      <c r="B115" s="218"/>
      <c r="C115" s="218"/>
      <c r="D115" s="218"/>
      <c r="E115" s="218"/>
    </row>
    <row r="116" spans="2:5">
      <c r="B116" s="218"/>
      <c r="C116" s="218"/>
      <c r="D116" s="218"/>
      <c r="E116" s="218"/>
    </row>
    <row r="117" spans="2:5">
      <c r="B117" s="218"/>
      <c r="C117" s="218"/>
      <c r="D117" s="218"/>
      <c r="E117" s="218"/>
    </row>
    <row r="118" spans="2:5">
      <c r="B118" s="218"/>
      <c r="C118" s="218"/>
      <c r="D118" s="218"/>
      <c r="E118" s="218"/>
    </row>
    <row r="119" spans="2:5">
      <c r="B119" s="218"/>
      <c r="C119" s="218"/>
      <c r="D119" s="218"/>
      <c r="E119" s="218"/>
    </row>
    <row r="120" spans="2:5">
      <c r="B120" s="218"/>
      <c r="C120" s="218"/>
      <c r="D120" s="218"/>
      <c r="E120" s="218"/>
    </row>
    <row r="121" spans="2:5">
      <c r="B121" s="218"/>
      <c r="C121" s="218"/>
      <c r="D121" s="218"/>
      <c r="E121" s="218"/>
    </row>
    <row r="122" spans="2:5">
      <c r="B122" s="218"/>
      <c r="C122" s="218"/>
      <c r="D122" s="218"/>
      <c r="E122" s="218"/>
    </row>
    <row r="123" spans="2:5">
      <c r="B123" s="218"/>
      <c r="C123" s="218"/>
      <c r="D123" s="218"/>
      <c r="E123" s="218"/>
    </row>
    <row r="124" spans="2:5">
      <c r="B124" s="218"/>
      <c r="C124" s="218"/>
      <c r="D124" s="218"/>
      <c r="E124" s="218"/>
    </row>
    <row r="125" spans="2:5">
      <c r="B125" s="218"/>
      <c r="C125" s="218"/>
      <c r="D125" s="218"/>
      <c r="E125" s="218"/>
    </row>
    <row r="126" spans="2:5">
      <c r="B126" s="218"/>
      <c r="C126" s="218"/>
      <c r="D126" s="218"/>
      <c r="E126" s="218"/>
    </row>
    <row r="127" spans="2:5">
      <c r="B127" s="218"/>
      <c r="C127" s="218"/>
      <c r="D127" s="218"/>
      <c r="E127" s="218"/>
    </row>
    <row r="128" spans="2:5">
      <c r="B128" s="218"/>
      <c r="C128" s="218"/>
      <c r="D128" s="218"/>
      <c r="E128" s="218"/>
    </row>
    <row r="129" spans="2:5">
      <c r="B129" s="218"/>
      <c r="C129" s="218"/>
      <c r="D129" s="218"/>
      <c r="E129" s="218"/>
    </row>
    <row r="130" spans="2:5">
      <c r="B130" s="218"/>
      <c r="C130" s="218"/>
      <c r="D130" s="218"/>
      <c r="E130" s="218"/>
    </row>
    <row r="131" spans="2:5">
      <c r="B131" s="218"/>
      <c r="C131" s="218"/>
      <c r="D131" s="218"/>
      <c r="E131" s="218"/>
    </row>
    <row r="132" spans="2:5">
      <c r="B132" s="218"/>
      <c r="C132" s="218"/>
      <c r="D132" s="218"/>
      <c r="E132" s="218"/>
    </row>
    <row r="133" spans="2:5">
      <c r="B133" s="218"/>
      <c r="C133" s="218"/>
      <c r="D133" s="218"/>
      <c r="E133" s="218"/>
    </row>
    <row r="134" spans="2:5">
      <c r="B134" s="218"/>
      <c r="C134" s="218"/>
      <c r="D134" s="218"/>
      <c r="E134" s="218"/>
    </row>
    <row r="135" spans="2:5">
      <c r="B135" s="218"/>
      <c r="C135" s="218"/>
      <c r="D135" s="218"/>
      <c r="E135" s="218"/>
    </row>
    <row r="136" spans="2:5">
      <c r="B136" s="218"/>
      <c r="C136" s="218"/>
      <c r="D136" s="218"/>
      <c r="E136" s="218"/>
    </row>
    <row r="137" spans="2:5">
      <c r="B137" s="218"/>
      <c r="C137" s="218"/>
      <c r="D137" s="218"/>
      <c r="E137" s="218"/>
    </row>
    <row r="138" spans="2:5">
      <c r="B138" s="218"/>
      <c r="C138" s="218"/>
      <c r="D138" s="218"/>
      <c r="E138" s="218"/>
    </row>
    <row r="139" spans="2:5">
      <c r="B139" s="218"/>
      <c r="C139" s="218"/>
      <c r="D139" s="218"/>
      <c r="E139" s="218"/>
    </row>
    <row r="140" spans="2:5">
      <c r="B140" s="218"/>
      <c r="C140" s="218"/>
      <c r="D140" s="218"/>
      <c r="E140" s="218"/>
    </row>
    <row r="141" spans="2:5">
      <c r="B141" s="218"/>
      <c r="C141" s="218"/>
      <c r="D141" s="218"/>
      <c r="E141" s="218"/>
    </row>
    <row r="142" spans="2:5">
      <c r="B142" s="218"/>
      <c r="C142" s="218"/>
      <c r="D142" s="218"/>
      <c r="E142" s="218"/>
    </row>
    <row r="143" spans="2:5">
      <c r="B143" s="218"/>
      <c r="C143" s="218"/>
      <c r="D143" s="218"/>
      <c r="E143" s="218"/>
    </row>
    <row r="144" spans="2:5">
      <c r="B144" s="218"/>
      <c r="C144" s="218"/>
      <c r="D144" s="218"/>
      <c r="E144" s="218"/>
    </row>
    <row r="145" spans="2:5">
      <c r="B145" s="218"/>
      <c r="C145" s="218"/>
      <c r="D145" s="218"/>
      <c r="E145" s="218"/>
    </row>
    <row r="146" spans="2:5">
      <c r="B146" s="218"/>
      <c r="C146" s="218"/>
      <c r="D146" s="218"/>
      <c r="E146" s="218"/>
    </row>
    <row r="147" spans="2:5">
      <c r="B147" s="218"/>
      <c r="C147" s="218"/>
      <c r="D147" s="218"/>
      <c r="E147" s="218"/>
    </row>
    <row r="148" spans="2:5">
      <c r="B148" s="218"/>
      <c r="C148" s="218"/>
      <c r="D148" s="218"/>
      <c r="E148" s="218"/>
    </row>
    <row r="149" spans="2:5">
      <c r="B149" s="218"/>
      <c r="C149" s="218"/>
      <c r="D149" s="218"/>
      <c r="E149" s="218"/>
    </row>
    <row r="150" spans="2:5">
      <c r="B150" s="218"/>
      <c r="C150" s="218"/>
      <c r="D150" s="218"/>
      <c r="E150" s="218"/>
    </row>
    <row r="151" spans="2:5">
      <c r="B151" s="218"/>
      <c r="C151" s="218"/>
      <c r="D151" s="218"/>
      <c r="E151" s="218"/>
    </row>
    <row r="152" spans="2:5">
      <c r="B152" s="218"/>
      <c r="C152" s="218"/>
      <c r="D152" s="218"/>
      <c r="E152" s="218"/>
    </row>
    <row r="153" spans="2:5">
      <c r="B153" s="218"/>
      <c r="C153" s="218"/>
      <c r="D153" s="218"/>
      <c r="E153" s="218"/>
    </row>
    <row r="154" spans="2:5">
      <c r="B154" s="218"/>
      <c r="C154" s="218"/>
      <c r="D154" s="218"/>
      <c r="E154" s="218"/>
    </row>
    <row r="155" spans="2:5">
      <c r="B155" s="218"/>
      <c r="C155" s="218"/>
      <c r="D155" s="218"/>
      <c r="E155" s="218"/>
    </row>
    <row r="156" spans="2:5">
      <c r="B156" s="218"/>
      <c r="C156" s="218"/>
      <c r="D156" s="218"/>
      <c r="E156" s="218"/>
    </row>
    <row r="157" spans="2:5">
      <c r="B157" s="218"/>
      <c r="C157" s="218"/>
      <c r="D157" s="218"/>
      <c r="E157" s="218"/>
    </row>
    <row r="158" spans="2:5">
      <c r="B158" s="218"/>
      <c r="C158" s="218"/>
      <c r="D158" s="218"/>
      <c r="E158" s="218"/>
    </row>
    <row r="159" spans="2:5">
      <c r="B159" s="218"/>
      <c r="C159" s="218"/>
      <c r="D159" s="218"/>
      <c r="E159" s="218"/>
    </row>
    <row r="160" spans="2:5">
      <c r="B160" s="218"/>
      <c r="C160" s="218"/>
      <c r="D160" s="218"/>
      <c r="E160" s="218"/>
    </row>
    <row r="161" spans="2:5">
      <c r="B161" s="218"/>
      <c r="C161" s="218"/>
      <c r="D161" s="218"/>
      <c r="E161" s="218"/>
    </row>
    <row r="162" spans="2:5">
      <c r="B162" s="218"/>
      <c r="C162" s="218"/>
      <c r="D162" s="218"/>
      <c r="E162" s="218"/>
    </row>
    <row r="163" spans="2:5">
      <c r="B163" s="218"/>
      <c r="C163" s="218"/>
      <c r="D163" s="218"/>
      <c r="E163" s="218"/>
    </row>
    <row r="164" spans="2:5">
      <c r="B164" s="218"/>
      <c r="C164" s="218"/>
      <c r="D164" s="218"/>
      <c r="E164" s="218"/>
    </row>
    <row r="165" spans="2:5">
      <c r="B165" s="218"/>
      <c r="C165" s="218"/>
      <c r="D165" s="218"/>
      <c r="E165" s="218"/>
    </row>
    <row r="166" spans="2:5">
      <c r="B166" s="218"/>
      <c r="C166" s="218"/>
      <c r="D166" s="218"/>
      <c r="E166" s="218"/>
    </row>
    <row r="167" spans="2:5">
      <c r="B167" s="218"/>
      <c r="C167" s="218"/>
      <c r="D167" s="218"/>
      <c r="E167" s="218"/>
    </row>
    <row r="168" spans="2:5">
      <c r="B168" s="218"/>
      <c r="C168" s="218"/>
      <c r="D168" s="218"/>
      <c r="E168" s="218"/>
    </row>
    <row r="169" spans="2:5">
      <c r="B169" s="218"/>
      <c r="C169" s="218"/>
      <c r="D169" s="218"/>
      <c r="E169" s="218"/>
    </row>
    <row r="170" spans="2:5">
      <c r="B170" s="218"/>
      <c r="C170" s="218"/>
      <c r="D170" s="218"/>
      <c r="E170" s="218"/>
    </row>
    <row r="171" spans="2:5">
      <c r="B171" s="218"/>
      <c r="C171" s="218"/>
      <c r="D171" s="218"/>
      <c r="E171" s="218"/>
    </row>
    <row r="172" spans="2:5">
      <c r="B172" s="218"/>
      <c r="C172" s="218"/>
      <c r="D172" s="218"/>
      <c r="E172" s="218"/>
    </row>
    <row r="173" spans="2:5">
      <c r="B173" s="218"/>
      <c r="C173" s="218"/>
      <c r="D173" s="218"/>
      <c r="E173" s="218"/>
    </row>
    <row r="174" spans="2:5">
      <c r="B174" s="218"/>
      <c r="C174" s="218"/>
      <c r="D174" s="218"/>
      <c r="E174" s="218"/>
    </row>
    <row r="175" spans="2:5">
      <c r="B175" s="218"/>
      <c r="C175" s="218"/>
      <c r="D175" s="218"/>
      <c r="E175" s="218"/>
    </row>
    <row r="176" spans="2:5">
      <c r="B176" s="218"/>
      <c r="C176" s="218"/>
      <c r="D176" s="218"/>
      <c r="E176" s="218"/>
    </row>
    <row r="177" spans="2:5">
      <c r="B177" s="218"/>
      <c r="C177" s="218"/>
      <c r="D177" s="218"/>
      <c r="E177" s="218"/>
    </row>
    <row r="178" spans="2:5">
      <c r="B178" s="218"/>
      <c r="C178" s="218"/>
      <c r="D178" s="218"/>
      <c r="E178" s="218"/>
    </row>
    <row r="179" spans="2:5">
      <c r="B179" s="218"/>
      <c r="C179" s="218"/>
      <c r="D179" s="218"/>
      <c r="E179" s="218"/>
    </row>
    <row r="180" spans="2:5">
      <c r="B180" s="218"/>
      <c r="C180" s="218"/>
      <c r="D180" s="218"/>
      <c r="E180" s="218"/>
    </row>
    <row r="181" spans="2:5">
      <c r="B181" s="218"/>
      <c r="C181" s="218"/>
      <c r="D181" s="218"/>
      <c r="E181" s="218"/>
    </row>
    <row r="182" spans="2:5">
      <c r="B182" s="218"/>
      <c r="C182" s="218"/>
      <c r="D182" s="218"/>
      <c r="E182" s="218"/>
    </row>
    <row r="183" spans="2:5">
      <c r="B183" s="218"/>
      <c r="C183" s="218"/>
      <c r="D183" s="218"/>
      <c r="E183" s="218"/>
    </row>
    <row r="184" spans="2:5">
      <c r="B184" s="218"/>
      <c r="C184" s="218"/>
      <c r="D184" s="218"/>
      <c r="E184" s="218"/>
    </row>
    <row r="185" spans="2:5">
      <c r="B185" s="218"/>
      <c r="C185" s="218"/>
      <c r="D185" s="218"/>
      <c r="E185" s="218"/>
    </row>
    <row r="186" spans="2:5">
      <c r="B186" s="218"/>
      <c r="C186" s="218"/>
      <c r="D186" s="218"/>
      <c r="E186" s="218"/>
    </row>
    <row r="187" spans="2:5">
      <c r="B187" s="218"/>
      <c r="C187" s="218"/>
      <c r="D187" s="218"/>
      <c r="E187" s="218"/>
    </row>
    <row r="188" spans="2:5">
      <c r="B188" s="218"/>
      <c r="C188" s="218"/>
      <c r="D188" s="218"/>
      <c r="E188" s="218"/>
    </row>
    <row r="189" spans="2:5">
      <c r="B189" s="218"/>
      <c r="C189" s="218"/>
      <c r="D189" s="218"/>
      <c r="E189" s="218"/>
    </row>
    <row r="190" spans="2:5">
      <c r="B190" s="218"/>
      <c r="C190" s="218"/>
      <c r="D190" s="218"/>
      <c r="E190" s="218"/>
    </row>
    <row r="191" spans="2:5">
      <c r="B191" s="218"/>
      <c r="C191" s="218"/>
      <c r="D191" s="218"/>
      <c r="E191" s="218"/>
    </row>
    <row r="192" spans="2:5">
      <c r="B192" s="218"/>
      <c r="C192" s="218"/>
      <c r="D192" s="218"/>
      <c r="E192" s="218"/>
    </row>
    <row r="193" spans="2:5">
      <c r="B193" s="218"/>
      <c r="C193" s="218"/>
      <c r="D193" s="218"/>
      <c r="E193" s="218"/>
    </row>
    <row r="194" spans="2:5">
      <c r="B194" s="218"/>
      <c r="C194" s="218"/>
      <c r="D194" s="218"/>
      <c r="E194" s="218"/>
    </row>
    <row r="195" spans="2:5">
      <c r="B195" s="218"/>
      <c r="C195" s="218"/>
      <c r="D195" s="218"/>
      <c r="E195" s="218"/>
    </row>
    <row r="196" spans="2:5">
      <c r="B196" s="218"/>
      <c r="C196" s="218"/>
      <c r="D196" s="218"/>
      <c r="E196" s="218"/>
    </row>
    <row r="197" spans="2:5">
      <c r="B197" s="218"/>
      <c r="C197" s="218"/>
      <c r="D197" s="218"/>
      <c r="E197" s="218"/>
    </row>
    <row r="198" spans="2:5">
      <c r="B198" s="218"/>
      <c r="C198" s="218"/>
      <c r="D198" s="218"/>
      <c r="E198" s="218"/>
    </row>
    <row r="199" spans="2:5">
      <c r="B199" s="218"/>
      <c r="C199" s="218"/>
      <c r="D199" s="218"/>
      <c r="E199" s="218"/>
    </row>
    <row r="200" spans="2:5">
      <c r="B200" s="218"/>
      <c r="C200" s="218"/>
      <c r="D200" s="218"/>
      <c r="E200" s="218"/>
    </row>
    <row r="201" spans="2:5">
      <c r="B201" s="218"/>
      <c r="C201" s="218"/>
      <c r="D201" s="218"/>
      <c r="E201" s="218"/>
    </row>
    <row r="202" spans="2:5">
      <c r="B202" s="218"/>
      <c r="C202" s="218"/>
      <c r="D202" s="218"/>
      <c r="E202" s="218"/>
    </row>
    <row r="203" spans="2:5">
      <c r="B203" s="218"/>
      <c r="C203" s="218"/>
      <c r="D203" s="218"/>
      <c r="E203" s="218"/>
    </row>
    <row r="204" spans="2:5">
      <c r="B204" s="218"/>
      <c r="C204" s="218"/>
      <c r="D204" s="218"/>
      <c r="E204" s="218"/>
    </row>
    <row r="205" spans="2:5">
      <c r="B205" s="218"/>
      <c r="C205" s="218"/>
      <c r="D205" s="218"/>
      <c r="E205" s="218"/>
    </row>
    <row r="206" spans="2:5">
      <c r="B206" s="218"/>
      <c r="C206" s="218"/>
      <c r="D206" s="218"/>
      <c r="E206" s="218"/>
    </row>
    <row r="207" spans="2:5">
      <c r="B207" s="218"/>
      <c r="C207" s="218"/>
      <c r="D207" s="218"/>
      <c r="E207" s="218"/>
    </row>
    <row r="208" spans="2:5">
      <c r="B208" s="218"/>
      <c r="C208" s="218"/>
      <c r="D208" s="218"/>
      <c r="E208" s="218"/>
    </row>
    <row r="209" spans="2:5">
      <c r="B209" s="218"/>
      <c r="C209" s="218"/>
      <c r="D209" s="218"/>
      <c r="E209" s="218"/>
    </row>
    <row r="210" spans="2:5">
      <c r="B210" s="218"/>
      <c r="C210" s="218"/>
      <c r="D210" s="218"/>
      <c r="E210" s="218"/>
    </row>
    <row r="211" spans="2:5">
      <c r="B211" s="218"/>
      <c r="C211" s="218"/>
      <c r="D211" s="218"/>
      <c r="E211" s="218"/>
    </row>
    <row r="212" spans="2:5">
      <c r="B212" s="218"/>
      <c r="C212" s="218"/>
      <c r="D212" s="218"/>
      <c r="E212" s="218"/>
    </row>
    <row r="213" spans="2:5">
      <c r="B213" s="218"/>
      <c r="C213" s="218"/>
      <c r="D213" s="218"/>
      <c r="E213" s="218"/>
    </row>
    <row r="214" spans="2:5">
      <c r="B214" s="218"/>
      <c r="C214" s="218"/>
      <c r="D214" s="218"/>
      <c r="E214" s="218"/>
    </row>
    <row r="215" spans="2:5">
      <c r="B215" s="218"/>
      <c r="C215" s="218"/>
      <c r="D215" s="218"/>
      <c r="E215" s="218"/>
    </row>
    <row r="216" spans="2:5">
      <c r="B216" s="218"/>
      <c r="C216" s="218"/>
      <c r="D216" s="218"/>
      <c r="E216" s="218"/>
    </row>
    <row r="217" spans="2:5">
      <c r="B217" s="218"/>
      <c r="C217" s="218"/>
      <c r="D217" s="218"/>
      <c r="E217" s="218"/>
    </row>
    <row r="218" spans="2:5">
      <c r="B218" s="218"/>
      <c r="C218" s="218"/>
      <c r="D218" s="218"/>
      <c r="E218" s="218"/>
    </row>
    <row r="219" spans="2:5">
      <c r="B219" s="218"/>
      <c r="C219" s="218"/>
      <c r="D219" s="218"/>
      <c r="E219" s="218"/>
    </row>
    <row r="220" spans="2:5">
      <c r="B220" s="218"/>
      <c r="C220" s="218"/>
      <c r="D220" s="218"/>
      <c r="E220" s="218"/>
    </row>
    <row r="221" spans="2:5">
      <c r="B221" s="218"/>
      <c r="C221" s="218"/>
      <c r="D221" s="218"/>
      <c r="E221" s="218"/>
    </row>
    <row r="222" spans="2:5">
      <c r="B222" s="218"/>
      <c r="C222" s="218"/>
      <c r="D222" s="218"/>
      <c r="E222" s="218"/>
    </row>
    <row r="223" spans="2:5">
      <c r="B223" s="218"/>
      <c r="C223" s="218"/>
      <c r="D223" s="218"/>
      <c r="E223" s="218"/>
    </row>
    <row r="224" spans="2:5">
      <c r="B224" s="218"/>
      <c r="C224" s="218"/>
      <c r="D224" s="218"/>
      <c r="E224" s="218"/>
    </row>
  </sheetData>
  <mergeCells count="4">
    <mergeCell ref="A70:F70"/>
    <mergeCell ref="A1:F1"/>
    <mergeCell ref="E4:F4"/>
    <mergeCell ref="A68:F68"/>
  </mergeCells>
  <phoneticPr fontId="39" type="noConversion"/>
  <hyperlinks>
    <hyperlink ref="F8" r:id="rId1" location="13-intangible-assets" display="http://www.wartsilareports.com/en-US/2018/ar/financial-review/financial-statements/consolidated-financial-statements/notes-to-the-consolidated-financial-statements/ - 13-intangible-assets" xr:uid="{00000000-0004-0000-0400-000000000000}"/>
    <hyperlink ref="F9" r:id="rId2" location="13-intangible-assets" display="http://www.wartsilareports.com/en-US/2018/ar/financial-review/financial-statements/consolidated-financial-statements/notes-to-the-consolidated-financial-statements/ - 13-intangible-assets" xr:uid="{00000000-0004-0000-0400-000001000000}"/>
    <hyperlink ref="F10" r:id="rId3" location="14-property-plant-equipment" display="http://www.wartsilareports.com/en-US/2018/ar/financial-review/financial-statements/consolidated-financial-statements/notes-to-the-consolidated-financial-statements/ - 14-property-plant-equipment" xr:uid="{00000000-0004-0000-0400-000002000000}"/>
    <hyperlink ref="F11" r:id="rId4" location="15-investments-in-associates-and-joint-ventures" display="http://www.wartsilareports.com/en-US/2018/ar/financial-review/financial-statements/consolidated-financial-statements/notes-to-the-consolidated-financial-statements/ - 15-investments-in-associates-and-joint-ventures" xr:uid="{00000000-0004-0000-0400-000004000000}"/>
    <hyperlink ref="F12" r:id="rId5" location="16-financial-assets-and-liabilities-by-measurement-category" display="http://www.wartsilareports.com/en-US/2018/ar/financial-review/financial-statements/consolidated-financial-statements/notes-to-the-consolidated-financial-statements/ - 16-financial-assets-and-liabilities-by-measurement-category" xr:uid="{00000000-0004-0000-0400-000005000000}"/>
    <hyperlink ref="F13" r:id="rId6" location="16-financial-assets-and-liabilities-by-measurement-category" display="http://www.wartsilareports.com/en-US/2018/ar/financial-review/financial-statements/consolidated-financial-statements/notes-to-the-consolidated-financial-statements/ - 16-financial-assets-and-liabilities-by-measurement-category" xr:uid="{00000000-0004-0000-0400-000006000000}"/>
    <hyperlink ref="F21" r:id="rId7" location="18-contract-balances" display="http://www.wartsilareports.com/en-US/2018/ar/financial-review/financial-statements/consolidated-financial-statements/notes-to-the-consolidated-financial-statements/ - 18-contract-balances" xr:uid="{00000000-0004-0000-0400-000008000000}"/>
    <hyperlink ref="F24" r:id="rId8" location="19-other-receivables" display="http://www.wartsilareports.com/en-US/2018/ar/financial-review/financial-statements/consolidated-financial-statements/notes-to-the-consolidated-financial-statements/ - 19-other-receivables" xr:uid="{00000000-0004-0000-0400-00000A000000}"/>
    <hyperlink ref="F16" r:id="rId9" location="19-other-receivables" display="http://www.wartsilareports.com/en-US/2018/ar/financial-review/financial-statements/consolidated-financial-statements/notes-to-the-consolidated-financial-statements/ - 19-other-receivables" xr:uid="{00000000-0004-0000-0400-00000B000000}"/>
    <hyperlink ref="F25" r:id="rId10" location="21-net-debt-reconciliation" display="http://www.wartsilareports.com/en-US/2018/ar/financial-review/financial-statements/consolidated-financial-statements/notes-to-the-consolidated-financial-statements/ - 21-net-debt-reconciliation" xr:uid="{00000000-0004-0000-0400-00000C000000}"/>
    <hyperlink ref="F14" r:id="rId11" location="22-deferred-taxes" display="http://www.wartsilareports.com/en-US/2018/ar/financial-review/financial-statements/consolidated-financial-statements/notes-to-the-consolidated-financial-statements/ - 22-deferred-taxes" xr:uid="{00000000-0004-0000-0400-00000D000000}"/>
    <hyperlink ref="E56" r:id="rId12" location="21-net-debt-reconciliation" display="http://www.wartsilareports.com/en-US/2018/ar/financial-review/financial-statements/consolidated-financial-statements/notes-to-the-consolidated-financial-statements/ - 21-net-debt-reconciliation" xr:uid="{00000000-0004-0000-0400-00000E000000}"/>
    <hyperlink ref="E58" r:id="rId13" location="16-financial-assets-and-liabilities-by-measurement-category" display="http://www.wartsilareports.com/en-US/2018/ar/financial-review/financial-statements/consolidated-financial-statements/notes-to-the-consolidated-financial-statements/ - 16-financial-assets-and-liabilities-by-measurement-category" xr:uid="{00000000-0004-0000-0400-00000F000000}"/>
    <hyperlink ref="F48" r:id="rId14" location="22-deferred-taxes" display="http://www.wartsilareports.com/en-US/2018/ar/financial-review/financial-statements/consolidated-financial-statements/notes-to-the-consolidated-financial-statements/ - 22-deferred-taxes" xr:uid="{00000000-0004-0000-0400-000010000000}"/>
    <hyperlink ref="F34" r:id="rId15" location="24-equity" display="http://www.wartsilareports.com/en-US/2018/ar/financial-review/financial-statements/consolidated-financial-statements/notes-to-the-consolidated-financial-statements/ - 24-equity" xr:uid="{00000000-0004-0000-0400-000011000000}"/>
    <hyperlink ref="F49" r:id="rId16" location="23-pension-obligations" display="http://www.wartsilareports.com/en-US/2018/ar/financial-review/financial-statements/consolidated-financial-statements/notes-to-the-consolidated-financial-statements/ - 23-pension-obligations" xr:uid="{00000000-0004-0000-0400-000015000000}"/>
    <hyperlink ref="F50" r:id="rId17" location="25-provisions" display="http://www.wartsilareports.com/en-US/2018/ar/financial-review/financial-statements/consolidated-financial-statements/notes-to-the-consolidated-financial-statements/ - 25-provisions" xr:uid="{00000000-0004-0000-0400-000016000000}"/>
    <hyperlink ref="F47" r:id="rId18" location="26-financial-liabilities" display="http://www.wartsilareports.com/en-US/2018/ar/financial-review/financial-statements/consolidated-financial-statements/notes-to-the-consolidated-financial-statements/ - 26-financial-liabilities" xr:uid="{00000000-0004-0000-0400-000017000000}"/>
    <hyperlink ref="F56" r:id="rId19" location="26-financial-liabilities" display="http://www.wartsilareports.com/en-US/2018/ar/financial-review/financial-statements/consolidated-financial-statements/notes-to-the-consolidated-financial-statements/ - 26-financial-liabilities" xr:uid="{00000000-0004-0000-0400-000018000000}"/>
    <hyperlink ref="F58" r:id="rId20" location="26-financial-liabilities" display="http://www.wartsilareports.com/en-US/2018/ar/financial-review/financial-statements/consolidated-financial-statements/notes-to-the-consolidated-financial-statements/ - 26-financial-liabilities" xr:uid="{00000000-0004-0000-0400-000019000000}"/>
    <hyperlink ref="F61" r:id="rId21" location="27-other-liabilities" display="http://www.wartsilareports.com/en-US/2018/ar/financial-review/financial-statements/consolidated-financial-statements/notes-to-the-consolidated-financial-statements/ - 27-other-liabilities" xr:uid="{00000000-0004-0000-0400-00001A000000}"/>
    <hyperlink ref="F57" r:id="rId22" location="25-provisions" display="http://www.wartsilareports.com/en-US/2018/ar/financial-review/financial-statements/consolidated-financial-statements/notes-to-the-consolidated-financial-statements/ - 25-provisions" xr:uid="{00000000-0004-0000-0400-00001B000000}"/>
    <hyperlink ref="F52" r:id="rId23" location="27-other-liabilities" display="http://www.wartsilareports.com/en-US/2018/ar/financial-review/financial-statements/consolidated-financial-statements/notes-to-the-consolidated-financial-statements/ - 27-other-liabilities" xr:uid="{00000000-0004-0000-0400-00001C000000}"/>
    <hyperlink ref="F15" r:id="rId24" location="18-contract-balances" display="http://www.wartsilareports.com/en-US/2018/ar/financial-review/financial-statements/consolidated-financial-statements/notes-to-the-consolidated-financial-statements/ - 18-contract-balances" xr:uid="{00000000-0004-0000-0400-00001D000000}"/>
    <hyperlink ref="E47" r:id="rId25" location="21-net-debt-reconciliation" display="http://www.wartsilareports.com/en-US/2018/ar/financial-review/financial-statements/consolidated-financial-statements/notes-to-the-consolidated-financial-statements/ - 21-net-debt-reconciliation" xr:uid="{00000000-0004-0000-0400-00001E000000}"/>
    <hyperlink ref="F23" r:id="rId26" location="18-contract-balances" display="http://www.wartsilareports.com/en-US/2018/ar/financial-review/financial-statements/consolidated-financial-statements/notes-to-the-consolidated-financial-statements/ - 18-contract-balances" xr:uid="{C33EF9EE-94FB-4A1B-96F9-C5DE028886FC}"/>
    <hyperlink ref="F60" r:id="rId27" location="18-contract-balances" display="http://www.wartsilareports.com/en-US/2018/ar/financial-review/financial-statements/consolidated-financial-statements/notes-to-the-consolidated-financial-statements/ - 18-contract-balances" xr:uid="{6D07067F-6D9D-4140-860C-CEECD62FAB80}"/>
    <hyperlink ref="F51" r:id="rId28" location="18-contract-balances" display="http://www.wartsilareports.com/en-US/2018/ar/financial-review/financial-statements/consolidated-financial-statements/notes-to-the-consolidated-financial-statements/ - 18-contract-balances" xr:uid="{DEF0F88A-4821-40F4-9EC2-7D14C870D097}"/>
    <hyperlink ref="F35" r:id="rId29" location="24-equity" display="http://www.wartsilareports.com/en-US/2018/ar/financial-review/financial-statements/consolidated-financial-statements/notes-to-the-consolidated-financial-statements/ - 24-equity" xr:uid="{A24FFA2A-39D4-4151-B1C1-4DBD8915D73C}"/>
    <hyperlink ref="F36" r:id="rId30" location="24-equity" display="http://www.wartsilareports.com/en-US/2018/ar/financial-review/financial-statements/consolidated-financial-statements/notes-to-the-consolidated-financial-statements/ - 24-equity" xr:uid="{81B54C3A-B985-41C5-A580-17A91B7F92FF}"/>
    <hyperlink ref="F37" r:id="rId31" location="24-equity" display="http://www.wartsilareports.com/en-US/2018/ar/financial-review/financial-statements/consolidated-financial-statements/notes-to-the-consolidated-financial-statements/ - 24-equity" xr:uid="{5FFE71FA-2743-47B8-ACC4-9750A3356621}"/>
    <hyperlink ref="E15" r:id="rId32" location="16-financial-assets-and-liabilities-by-measurement-category" display="http://www.wartsilareports.com/en-US/2018/ar/financial-review/financial-statements/consolidated-financial-statements/notes-to-the-consolidated-financial-statements/ - 16-financial-assets-and-liabilities-by-measurement-category" xr:uid="{792B02D3-FA93-40AA-9DC4-41E0ED156C86}"/>
    <hyperlink ref="E21" r:id="rId33" location="16-financial-assets-and-liabilities-by-measurement-category" display="http://www.wartsilareports.com/en-US/2018/ar/financial-review/financial-statements/consolidated-financial-statements/notes-to-the-consolidated-financial-statements/ - 16-financial-assets-and-liabilities-by-measurement-category" xr:uid="{3ED6E83E-FFF8-47AE-9852-B45D7D30EB45}"/>
    <hyperlink ref="E25" r:id="rId34" location="20-cash-and-cash-equivalents" display="http://www.wartsilareports.com/en-US/2018/ar/financial-review/financial-statements/consolidated-financial-statements/notes-to-the-consolidated-financial-statements/ - 20-cash-and-cash-equivalents" xr:uid="{5AB01229-1FFC-4F14-861C-91638FF4F247}"/>
    <hyperlink ref="D47" r:id="rId35" location="16-financial-assets-and-liabilities-by-measurement-category" display="http://www.wartsilareports.com/en-US/2018/ar/financial-review/financial-statements/consolidated-financial-statements/notes-to-the-consolidated-financial-statements/ - 16-financial-assets-and-liabilities-by-measurement-category" xr:uid="{771C2B18-EB84-4294-BA45-B73BBC7E1D8E}"/>
    <hyperlink ref="D56" r:id="rId36" location="16-financial-assets-and-liabilities-by-measurement-category" display="http://www.wartsilareports.com/en-US/2018/ar/financial-review/financial-statements/consolidated-financial-statements/notes-to-the-consolidated-financial-statements/ - 16-financial-assets-and-liabilities-by-measurement-category" xr:uid="{53585631-53FE-4272-AD98-CAF3BD74F7B5}"/>
    <hyperlink ref="F38" r:id="rId37" location="23-pension-obligations" display="http://www.wartsilareports.com/en-US/2018/ar/financial-review/financial-statements/consolidated-financial-statements/notes-to-the-consolidated-financial-statements/ - 23-pension-obligations" xr:uid="{29EF1B11-F28F-4D8B-9638-D15C2DED0ABD}"/>
    <hyperlink ref="F20" r:id="rId38" location="17-inventories" display="http://www.wartsilareports.com/en-US/2018/ar/financial-review/financial-statements/consolidated-financial-statements/notes-to-the-consolidated-financial-statements/ - 17-inventories" xr:uid="{8991423F-B32E-4450-AE8B-49AF5F450F33}"/>
  </hyperlinks>
  <printOptions horizontalCentered="1"/>
  <pageMargins left="3.937007874015748E-2" right="1.0629921259842521" top="1.1417322834645669" bottom="1.1417322834645669" header="0" footer="0"/>
  <pageSetup paperSize="9" scale="85" fitToHeight="2" orientation="portrait" r:id="rId39"/>
  <headerFooter alignWithMargins="0"/>
  <customProperties>
    <customPr name="SheetOptions" r:id="rId40"/>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234"/>
  <sheetViews>
    <sheetView zoomScaleNormal="100" workbookViewId="0">
      <selection sqref="A1:F1"/>
    </sheetView>
  </sheetViews>
  <sheetFormatPr baseColWidth="10" defaultColWidth="8.75" defaultRowHeight="13"/>
  <cols>
    <col min="1" max="1" width="2.5" style="243" customWidth="1"/>
    <col min="2" max="2" width="74.25" style="242" customWidth="1"/>
    <col min="3" max="3" width="18.25" style="272" customWidth="1"/>
    <col min="4" max="4" width="18.25" style="216" customWidth="1"/>
    <col min="5" max="5" width="8.25" style="216" customWidth="1"/>
    <col min="6" max="6" width="8.25" style="413" customWidth="1"/>
    <col min="7" max="17" width="3.75" style="205" customWidth="1"/>
    <col min="18" max="16384" width="8.75" style="243"/>
  </cols>
  <sheetData>
    <row r="1" spans="1:17" ht="15.75" customHeight="1">
      <c r="A1" s="1170" t="s">
        <v>941</v>
      </c>
      <c r="B1" s="1170"/>
      <c r="C1" s="1170"/>
      <c r="D1" s="1170"/>
      <c r="E1" s="1170"/>
      <c r="F1" s="1170"/>
    </row>
    <row r="2" spans="1:17" s="1091" customFormat="1" ht="11.25" customHeight="1">
      <c r="A2" s="483"/>
      <c r="B2" s="241"/>
      <c r="C2" s="482"/>
      <c r="D2" s="482"/>
      <c r="E2" s="745"/>
      <c r="F2" s="814"/>
      <c r="G2" s="205"/>
      <c r="H2" s="205"/>
      <c r="I2" s="205"/>
      <c r="J2" s="205"/>
      <c r="K2" s="205"/>
      <c r="L2" s="205"/>
      <c r="M2" s="205"/>
      <c r="N2" s="205"/>
      <c r="O2" s="205"/>
      <c r="P2" s="205"/>
      <c r="Q2" s="205"/>
    </row>
    <row r="3" spans="1:17" ht="11.25" customHeight="1">
      <c r="A3" s="1162" t="s">
        <v>714</v>
      </c>
      <c r="B3" s="1162"/>
      <c r="C3" s="618">
        <v>2018</v>
      </c>
      <c r="D3" s="208">
        <v>2017</v>
      </c>
      <c r="E3" s="1194" t="s">
        <v>859</v>
      </c>
      <c r="F3" s="1194"/>
    </row>
    <row r="4" spans="1:17" ht="11.25" customHeight="1">
      <c r="A4" s="1163" t="s">
        <v>192</v>
      </c>
      <c r="B4" s="1163"/>
      <c r="C4" s="619"/>
      <c r="D4" s="423"/>
      <c r="E4" s="423"/>
      <c r="F4" s="486"/>
    </row>
    <row r="5" spans="1:17" ht="11.25" customHeight="1">
      <c r="A5" s="1183" t="s">
        <v>500</v>
      </c>
      <c r="B5" s="1183"/>
      <c r="C5" s="624">
        <v>386</v>
      </c>
      <c r="D5" s="423">
        <v>375</v>
      </c>
      <c r="E5" s="501"/>
      <c r="F5" s="499"/>
    </row>
    <row r="6" spans="1:17" ht="11.25" customHeight="1">
      <c r="A6" s="1183" t="s">
        <v>873</v>
      </c>
      <c r="B6" s="1183"/>
      <c r="C6" s="624"/>
      <c r="D6" s="423"/>
      <c r="E6" s="501"/>
      <c r="F6" s="752"/>
    </row>
    <row r="7" spans="1:17" ht="11.25" customHeight="1">
      <c r="A7" s="1140" t="s">
        <v>423</v>
      </c>
      <c r="B7" s="1140"/>
      <c r="C7" s="624">
        <v>130</v>
      </c>
      <c r="D7" s="423">
        <v>134</v>
      </c>
      <c r="E7" s="501"/>
      <c r="F7" s="746">
        <v>8</v>
      </c>
    </row>
    <row r="8" spans="1:17" ht="11.25" customHeight="1">
      <c r="A8" s="1140" t="s">
        <v>190</v>
      </c>
      <c r="B8" s="1140"/>
      <c r="C8" s="624">
        <v>39</v>
      </c>
      <c r="D8" s="423">
        <v>47</v>
      </c>
      <c r="E8" s="501"/>
      <c r="F8" s="746">
        <v>10</v>
      </c>
    </row>
    <row r="9" spans="1:17" ht="22.5" customHeight="1">
      <c r="A9" s="1187" t="s">
        <v>1070</v>
      </c>
      <c r="B9" s="1187"/>
      <c r="C9" s="624">
        <v>-26</v>
      </c>
      <c r="D9" s="423">
        <v>-17</v>
      </c>
      <c r="E9" s="501"/>
      <c r="F9" s="752"/>
    </row>
    <row r="10" spans="1:17" ht="11.25" customHeight="1">
      <c r="A10" s="1140" t="s">
        <v>30</v>
      </c>
      <c r="B10" s="1140"/>
      <c r="C10" s="624">
        <v>-13</v>
      </c>
      <c r="D10" s="423">
        <v>-13</v>
      </c>
      <c r="E10" s="501"/>
      <c r="F10" s="751">
        <v>15</v>
      </c>
    </row>
    <row r="11" spans="1:17" ht="11.25" customHeight="1">
      <c r="A11" s="1140" t="s">
        <v>575</v>
      </c>
      <c r="B11" s="1140"/>
      <c r="C11" s="633">
        <v>116</v>
      </c>
      <c r="D11" s="501">
        <v>117</v>
      </c>
      <c r="E11" s="501"/>
      <c r="F11" s="751">
        <v>11</v>
      </c>
      <c r="G11" s="1056"/>
      <c r="H11" s="1056"/>
      <c r="I11" s="1056"/>
      <c r="J11" s="1056"/>
      <c r="K11" s="1056"/>
      <c r="L11" s="1056"/>
      <c r="M11" s="1056"/>
      <c r="N11" s="1056"/>
      <c r="O11" s="1056"/>
      <c r="P11" s="1056"/>
      <c r="Q11" s="1056"/>
    </row>
    <row r="12" spans="1:17" ht="11.25" customHeight="1">
      <c r="A12" s="1165" t="s">
        <v>1583</v>
      </c>
      <c r="B12" s="1165"/>
      <c r="C12" s="634">
        <v>-7</v>
      </c>
      <c r="D12" s="474"/>
      <c r="E12" s="479"/>
      <c r="F12" s="748"/>
    </row>
    <row r="13" spans="1:17" ht="11.25" customHeight="1">
      <c r="A13" s="1183" t="s">
        <v>826</v>
      </c>
      <c r="B13" s="1183"/>
      <c r="C13" s="635">
        <v>625</v>
      </c>
      <c r="D13" s="516">
        <v>643</v>
      </c>
      <c r="E13" s="742"/>
      <c r="F13" s="512"/>
    </row>
    <row r="14" spans="1:17" ht="11.25" customHeight="1">
      <c r="A14" s="811"/>
      <c r="B14" s="813"/>
      <c r="C14" s="624"/>
      <c r="D14" s="514"/>
      <c r="E14" s="753"/>
      <c r="F14" s="752"/>
    </row>
    <row r="15" spans="1:17" ht="11.25" customHeight="1">
      <c r="A15" s="1163" t="s">
        <v>37</v>
      </c>
      <c r="B15" s="1163"/>
      <c r="C15" s="624"/>
      <c r="D15" s="514"/>
      <c r="E15" s="753"/>
      <c r="F15" s="752"/>
    </row>
    <row r="16" spans="1:17" ht="11.25" customHeight="1">
      <c r="A16" s="1183" t="s">
        <v>1069</v>
      </c>
      <c r="B16" s="1183"/>
      <c r="C16" s="624">
        <v>-22</v>
      </c>
      <c r="D16" s="515">
        <v>-284</v>
      </c>
      <c r="E16" s="556"/>
      <c r="F16" s="752"/>
    </row>
    <row r="17" spans="1:17" ht="11.25" customHeight="1">
      <c r="A17" s="1183" t="s">
        <v>38</v>
      </c>
      <c r="B17" s="1183"/>
      <c r="C17" s="624">
        <v>-130</v>
      </c>
      <c r="D17" s="515">
        <v>-27</v>
      </c>
      <c r="E17" s="556"/>
      <c r="F17" s="746">
        <v>17</v>
      </c>
      <c r="G17" s="239"/>
    </row>
    <row r="18" spans="1:17" ht="11.25" customHeight="1">
      <c r="A18" s="1177" t="s">
        <v>406</v>
      </c>
      <c r="B18" s="1177"/>
      <c r="C18" s="634">
        <v>117</v>
      </c>
      <c r="D18" s="474">
        <v>223</v>
      </c>
      <c r="E18" s="479"/>
      <c r="F18" s="517"/>
    </row>
    <row r="19" spans="1:17" ht="11.25" customHeight="1">
      <c r="A19" s="1183" t="s">
        <v>863</v>
      </c>
      <c r="B19" s="1183"/>
      <c r="C19" s="635">
        <v>-35</v>
      </c>
      <c r="D19" s="516">
        <v>-87</v>
      </c>
      <c r="E19" s="742"/>
      <c r="F19" s="512"/>
    </row>
    <row r="20" spans="1:17" ht="11.25" customHeight="1">
      <c r="A20" s="1178"/>
      <c r="B20" s="1178"/>
      <c r="C20" s="624"/>
      <c r="D20" s="514"/>
      <c r="E20" s="514"/>
      <c r="F20" s="513"/>
    </row>
    <row r="21" spans="1:17" ht="11.25" customHeight="1">
      <c r="A21" s="1159" t="s">
        <v>866</v>
      </c>
      <c r="B21" s="1159"/>
      <c r="C21" s="624">
        <v>589</v>
      </c>
      <c r="D21" s="515">
        <v>555</v>
      </c>
      <c r="E21" s="515"/>
      <c r="F21" s="513"/>
    </row>
    <row r="22" spans="1:17" ht="11.25" customHeight="1">
      <c r="A22" s="1178"/>
      <c r="B22" s="1178"/>
      <c r="C22" s="624"/>
      <c r="D22" s="514"/>
      <c r="E22" s="514"/>
      <c r="F22" s="513"/>
    </row>
    <row r="23" spans="1:17" ht="11.25" customHeight="1">
      <c r="A23" s="1163" t="s">
        <v>417</v>
      </c>
      <c r="B23" s="1163"/>
      <c r="C23" s="624"/>
      <c r="D23" s="514"/>
      <c r="E23" s="514"/>
      <c r="F23" s="513"/>
    </row>
    <row r="24" spans="1:17" ht="11.25" customHeight="1">
      <c r="A24" s="1183" t="s">
        <v>1296</v>
      </c>
      <c r="B24" s="1183"/>
      <c r="C24" s="624">
        <v>6</v>
      </c>
      <c r="D24" s="515">
        <v>1</v>
      </c>
      <c r="E24" s="515"/>
      <c r="F24" s="513"/>
    </row>
    <row r="25" spans="1:17" ht="11.25" customHeight="1">
      <c r="A25" s="1183" t="s">
        <v>1297</v>
      </c>
      <c r="B25" s="1183"/>
      <c r="C25" s="624">
        <v>-14</v>
      </c>
      <c r="D25" s="515">
        <v>-6</v>
      </c>
      <c r="E25" s="515"/>
      <c r="F25" s="513"/>
    </row>
    <row r="26" spans="1:17" ht="11.25" customHeight="1">
      <c r="A26" s="1183" t="s">
        <v>1298</v>
      </c>
      <c r="B26" s="1183"/>
      <c r="C26" s="644">
        <v>-7</v>
      </c>
      <c r="D26" s="556">
        <v>-2</v>
      </c>
      <c r="E26" s="556"/>
      <c r="F26" s="752"/>
      <c r="G26" s="902"/>
      <c r="H26" s="902"/>
      <c r="I26" s="902"/>
      <c r="J26" s="902"/>
      <c r="K26" s="902"/>
      <c r="L26" s="902"/>
      <c r="M26" s="902"/>
      <c r="N26" s="902"/>
      <c r="O26" s="902"/>
      <c r="P26" s="902"/>
      <c r="Q26" s="902"/>
    </row>
    <row r="27" spans="1:17" ht="11.25" customHeight="1">
      <c r="A27" s="1177" t="s">
        <v>872</v>
      </c>
      <c r="B27" s="1177"/>
      <c r="C27" s="634">
        <v>-104</v>
      </c>
      <c r="D27" s="474">
        <v>-119</v>
      </c>
      <c r="E27" s="479"/>
      <c r="F27" s="517"/>
    </row>
    <row r="28" spans="1:17" ht="11.25" customHeight="1">
      <c r="A28" s="1183" t="s">
        <v>1653</v>
      </c>
      <c r="B28" s="1183"/>
      <c r="C28" s="643">
        <v>-119</v>
      </c>
      <c r="D28" s="516">
        <v>-126</v>
      </c>
      <c r="E28" s="742"/>
      <c r="F28" s="512"/>
    </row>
    <row r="29" spans="1:17" ht="11.25" customHeight="1">
      <c r="A29" s="570"/>
      <c r="B29" s="553"/>
      <c r="C29" s="669"/>
      <c r="D29" s="478"/>
      <c r="E29" s="478"/>
      <c r="F29" s="967"/>
    </row>
    <row r="30" spans="1:17" ht="11.25" customHeight="1">
      <c r="A30" s="1189" t="s">
        <v>568</v>
      </c>
      <c r="B30" s="1189"/>
      <c r="C30" s="629">
        <v>470</v>
      </c>
      <c r="D30" s="528">
        <v>430</v>
      </c>
      <c r="E30" s="528"/>
      <c r="F30" s="532"/>
    </row>
    <row r="31" spans="1:17" ht="11.25" customHeight="1">
      <c r="A31" s="811"/>
      <c r="B31" s="813"/>
      <c r="C31" s="643"/>
      <c r="D31" s="509"/>
      <c r="E31" s="741"/>
      <c r="F31" s="512"/>
    </row>
    <row r="32" spans="1:17" ht="11.25" customHeight="1">
      <c r="A32" s="1163" t="s">
        <v>869</v>
      </c>
      <c r="B32" s="1163"/>
      <c r="C32" s="644"/>
      <c r="D32" s="514"/>
      <c r="E32" s="514"/>
      <c r="F32" s="513"/>
    </row>
    <row r="33" spans="1:17" ht="11.25" customHeight="1">
      <c r="A33" s="1183" t="s">
        <v>858</v>
      </c>
      <c r="B33" s="1183"/>
      <c r="C33" s="644">
        <v>-191</v>
      </c>
      <c r="D33" s="515">
        <v>-191</v>
      </c>
      <c r="E33" s="556"/>
      <c r="F33" s="746">
        <v>2</v>
      </c>
      <c r="G33" s="239"/>
    </row>
    <row r="34" spans="1:17" ht="11.25" customHeight="1">
      <c r="A34" s="1183" t="s">
        <v>33</v>
      </c>
      <c r="B34" s="1183"/>
      <c r="C34" s="644">
        <v>-1</v>
      </c>
      <c r="D34" s="515"/>
      <c r="E34" s="556"/>
      <c r="F34" s="751">
        <v>15</v>
      </c>
    </row>
    <row r="35" spans="1:17" ht="11.25" customHeight="1">
      <c r="A35" s="1183" t="s">
        <v>162</v>
      </c>
      <c r="B35" s="1183"/>
      <c r="C35" s="644">
        <v>-3</v>
      </c>
      <c r="D35" s="515"/>
      <c r="E35" s="556"/>
      <c r="F35" s="746">
        <v>16</v>
      </c>
    </row>
    <row r="36" spans="1:17" ht="11.25" customHeight="1">
      <c r="A36" s="1183" t="s">
        <v>425</v>
      </c>
      <c r="B36" s="1183"/>
      <c r="C36" s="644">
        <v>-110</v>
      </c>
      <c r="D36" s="515">
        <v>-64</v>
      </c>
      <c r="E36" s="751">
        <v>13</v>
      </c>
      <c r="F36" s="751">
        <v>14</v>
      </c>
    </row>
    <row r="37" spans="1:17" ht="11.25" customHeight="1">
      <c r="A37" s="1183" t="s">
        <v>1503</v>
      </c>
      <c r="B37" s="1183"/>
      <c r="C37" s="644">
        <v>13</v>
      </c>
      <c r="D37" s="515"/>
      <c r="E37" s="751"/>
      <c r="F37" s="751"/>
      <c r="G37" s="1056"/>
      <c r="H37" s="1056"/>
      <c r="I37" s="1056"/>
      <c r="J37" s="1056"/>
      <c r="K37" s="1056"/>
      <c r="L37" s="1056"/>
      <c r="M37" s="1056"/>
      <c r="N37" s="1056"/>
      <c r="O37" s="1056"/>
      <c r="P37" s="1056"/>
      <c r="Q37" s="1056"/>
    </row>
    <row r="38" spans="1:17" ht="11.25" customHeight="1">
      <c r="A38" s="1183" t="s">
        <v>424</v>
      </c>
      <c r="B38" s="1183"/>
      <c r="C38" s="644">
        <v>11</v>
      </c>
      <c r="D38" s="515">
        <v>17</v>
      </c>
      <c r="E38" s="556"/>
      <c r="F38" s="746">
        <v>15</v>
      </c>
    </row>
    <row r="39" spans="1:17" ht="11.25" customHeight="1">
      <c r="A39" s="1183" t="s">
        <v>1526</v>
      </c>
      <c r="B39" s="1183"/>
      <c r="C39" s="644">
        <v>41</v>
      </c>
      <c r="D39" s="515"/>
      <c r="E39" s="556"/>
      <c r="F39" s="746">
        <v>3</v>
      </c>
      <c r="G39" s="1064"/>
      <c r="H39" s="1064"/>
      <c r="I39" s="1064"/>
      <c r="J39" s="1064"/>
      <c r="K39" s="1064"/>
      <c r="L39" s="1064"/>
      <c r="M39" s="1064"/>
      <c r="N39" s="1064"/>
      <c r="O39" s="1064"/>
      <c r="P39" s="1064"/>
      <c r="Q39" s="1064"/>
    </row>
    <row r="40" spans="1:17" ht="11.25" customHeight="1">
      <c r="A40" s="1183" t="s">
        <v>1302</v>
      </c>
      <c r="B40" s="1183"/>
      <c r="C40" s="644"/>
      <c r="D40" s="515">
        <v>2</v>
      </c>
      <c r="E40" s="556"/>
      <c r="F40" s="746">
        <v>16</v>
      </c>
    </row>
    <row r="41" spans="1:17" ht="11.25" customHeight="1">
      <c r="A41" s="1177" t="s">
        <v>1051</v>
      </c>
      <c r="B41" s="1177"/>
      <c r="C41" s="667">
        <v>1</v>
      </c>
      <c r="D41" s="547">
        <v>1</v>
      </c>
      <c r="E41" s="547"/>
      <c r="F41" s="969"/>
    </row>
    <row r="42" spans="1:17" ht="11.25" customHeight="1">
      <c r="A42" s="1189" t="s">
        <v>571</v>
      </c>
      <c r="B42" s="1189"/>
      <c r="C42" s="629">
        <v>-240</v>
      </c>
      <c r="D42" s="528">
        <v>-235</v>
      </c>
      <c r="E42" s="528"/>
      <c r="F42" s="532"/>
    </row>
    <row r="43" spans="1:17" ht="11.25" customHeight="1">
      <c r="A43" s="811"/>
      <c r="B43" s="813"/>
      <c r="C43" s="643"/>
      <c r="D43" s="509"/>
      <c r="E43" s="741"/>
      <c r="F43" s="512"/>
    </row>
    <row r="44" spans="1:17" ht="11.25" customHeight="1">
      <c r="A44" s="1159" t="s">
        <v>816</v>
      </c>
      <c r="B44" s="1159"/>
      <c r="C44" s="644">
        <v>230</v>
      </c>
      <c r="D44" s="423">
        <v>195</v>
      </c>
      <c r="E44" s="501"/>
      <c r="F44" s="752"/>
    </row>
    <row r="45" spans="1:17" ht="11.25" customHeight="1">
      <c r="A45" s="811"/>
      <c r="B45" s="813"/>
      <c r="C45" s="644"/>
      <c r="D45" s="514"/>
      <c r="E45" s="753"/>
      <c r="F45" s="752"/>
    </row>
    <row r="46" spans="1:17" s="251" customFormat="1" ht="11.25" customHeight="1">
      <c r="A46" s="1163" t="s">
        <v>341</v>
      </c>
      <c r="B46" s="1163"/>
      <c r="C46" s="644"/>
      <c r="D46" s="514"/>
      <c r="E46" s="753"/>
      <c r="F46" s="752"/>
      <c r="G46" s="205"/>
      <c r="H46" s="205"/>
      <c r="I46" s="205"/>
      <c r="J46" s="205"/>
      <c r="K46" s="205"/>
      <c r="L46" s="205"/>
      <c r="M46" s="205"/>
      <c r="N46" s="205"/>
      <c r="O46" s="205"/>
      <c r="P46" s="205"/>
      <c r="Q46" s="205"/>
    </row>
    <row r="47" spans="1:17" ht="11.25" customHeight="1">
      <c r="A47" s="1128" t="s">
        <v>1072</v>
      </c>
      <c r="B47" s="1128"/>
      <c r="C47" s="644">
        <v>279</v>
      </c>
      <c r="D47" s="515">
        <v>90</v>
      </c>
      <c r="E47" s="556"/>
      <c r="F47" s="751"/>
    </row>
    <row r="48" spans="1:17" ht="11.25" customHeight="1">
      <c r="A48" s="1183" t="s">
        <v>1071</v>
      </c>
      <c r="B48" s="1183"/>
      <c r="C48" s="644">
        <v>-84</v>
      </c>
      <c r="D48" s="515">
        <v>-101</v>
      </c>
      <c r="E48" s="556"/>
      <c r="F48" s="751">
        <v>26</v>
      </c>
    </row>
    <row r="49" spans="1:7" ht="11.25" customHeight="1">
      <c r="A49" s="1183" t="s">
        <v>530</v>
      </c>
      <c r="B49" s="1183"/>
      <c r="C49" s="644">
        <v>-4</v>
      </c>
      <c r="D49" s="515">
        <v>2</v>
      </c>
      <c r="E49" s="556"/>
      <c r="F49" s="499"/>
    </row>
    <row r="50" spans="1:7" ht="11.25" customHeight="1">
      <c r="A50" s="1183" t="s">
        <v>141</v>
      </c>
      <c r="B50" s="1183"/>
      <c r="C50" s="644">
        <v>-35</v>
      </c>
      <c r="D50" s="515">
        <v>-5</v>
      </c>
      <c r="E50" s="556"/>
      <c r="F50" s="499"/>
    </row>
    <row r="51" spans="1:7" ht="11.25" customHeight="1">
      <c r="A51" s="1177" t="s">
        <v>188</v>
      </c>
      <c r="B51" s="1177"/>
      <c r="C51" s="628">
        <v>-274</v>
      </c>
      <c r="D51" s="479">
        <v>-264</v>
      </c>
      <c r="E51" s="479"/>
      <c r="F51" s="586"/>
    </row>
    <row r="52" spans="1:7" ht="11.25" customHeight="1">
      <c r="A52" s="1189" t="s">
        <v>357</v>
      </c>
      <c r="B52" s="1189"/>
      <c r="C52" s="629">
        <v>-118</v>
      </c>
      <c r="D52" s="528">
        <v>-278</v>
      </c>
      <c r="E52" s="528"/>
      <c r="F52" s="531"/>
    </row>
    <row r="53" spans="1:7" ht="11.25" customHeight="1">
      <c r="A53" s="811"/>
      <c r="B53" s="813"/>
      <c r="C53" s="643"/>
      <c r="D53" s="509"/>
      <c r="E53" s="741"/>
      <c r="F53" s="496"/>
    </row>
    <row r="54" spans="1:7" ht="11.25" customHeight="1">
      <c r="A54" s="1159" t="s">
        <v>900</v>
      </c>
      <c r="B54" s="1159"/>
      <c r="C54" s="627">
        <v>112</v>
      </c>
      <c r="D54" s="426">
        <v>-83</v>
      </c>
      <c r="E54" s="426"/>
      <c r="F54" s="499"/>
      <c r="G54" s="263"/>
    </row>
    <row r="55" spans="1:7" ht="11.25" customHeight="1">
      <c r="A55" s="811"/>
      <c r="B55" s="813"/>
      <c r="C55" s="645"/>
      <c r="D55" s="510"/>
      <c r="E55" s="510"/>
      <c r="F55" s="486"/>
    </row>
    <row r="56" spans="1:7" ht="11.25" customHeight="1">
      <c r="A56" s="1183" t="s">
        <v>1099</v>
      </c>
      <c r="B56" s="1183"/>
      <c r="C56" s="645">
        <v>379</v>
      </c>
      <c r="D56" s="511">
        <v>472</v>
      </c>
      <c r="E56" s="511"/>
      <c r="F56" s="484"/>
    </row>
    <row r="57" spans="1:7" ht="11.25" customHeight="1">
      <c r="A57" s="1183" t="s">
        <v>717</v>
      </c>
      <c r="B57" s="1183"/>
      <c r="C57" s="645">
        <v>-4.9130000000000003</v>
      </c>
      <c r="D57" s="511">
        <v>-10</v>
      </c>
      <c r="E57" s="511"/>
      <c r="F57" s="484"/>
    </row>
    <row r="58" spans="1:7" ht="11.25" customHeight="1">
      <c r="A58" s="1183" t="s">
        <v>1100</v>
      </c>
      <c r="B58" s="1183"/>
      <c r="C58" s="645">
        <v>487</v>
      </c>
      <c r="D58" s="511">
        <v>379</v>
      </c>
      <c r="E58" s="511"/>
      <c r="F58" s="484"/>
    </row>
    <row r="59" spans="1:7" ht="11.25" customHeight="1">
      <c r="B59" s="264"/>
      <c r="C59" s="265"/>
      <c r="D59" s="266"/>
      <c r="E59" s="266"/>
    </row>
    <row r="60" spans="1:7" ht="11.25" customHeight="1">
      <c r="A60" s="1169" t="s">
        <v>884</v>
      </c>
      <c r="B60" s="1169"/>
      <c r="C60" s="1169"/>
      <c r="D60" s="1169"/>
      <c r="E60" s="1169"/>
      <c r="F60" s="1169"/>
    </row>
    <row r="61" spans="1:7" ht="11.25" customHeight="1">
      <c r="B61" s="268"/>
      <c r="C61" s="267"/>
      <c r="D61" s="266"/>
      <c r="E61" s="266"/>
    </row>
    <row r="62" spans="1:7" ht="10.5" customHeight="1">
      <c r="B62" s="268"/>
      <c r="C62" s="267"/>
      <c r="D62" s="266"/>
      <c r="E62" s="266"/>
    </row>
    <row r="63" spans="1:7" ht="10.5" customHeight="1">
      <c r="B63" s="1169"/>
      <c r="C63" s="1169"/>
      <c r="D63" s="1169"/>
      <c r="E63" s="1169"/>
      <c r="F63" s="1169"/>
    </row>
    <row r="64" spans="1:7" ht="10.5" customHeight="1">
      <c r="B64" s="268"/>
      <c r="C64" s="267"/>
      <c r="D64" s="266"/>
      <c r="E64" s="266"/>
    </row>
    <row r="65" spans="2:5" ht="10.5" customHeight="1">
      <c r="B65" s="268"/>
      <c r="C65" s="267"/>
      <c r="D65" s="266"/>
      <c r="E65" s="266"/>
    </row>
    <row r="66" spans="2:5" ht="12">
      <c r="B66" s="268"/>
      <c r="C66" s="267"/>
      <c r="D66" s="266"/>
      <c r="E66" s="266"/>
    </row>
    <row r="67" spans="2:5" ht="12">
      <c r="B67" s="268"/>
      <c r="C67" s="267"/>
      <c r="D67" s="266"/>
      <c r="E67" s="266"/>
    </row>
    <row r="68" spans="2:5" ht="12">
      <c r="B68" s="268"/>
      <c r="C68" s="267"/>
      <c r="D68" s="266"/>
      <c r="E68" s="266"/>
    </row>
    <row r="69" spans="2:5" ht="12">
      <c r="B69" s="268"/>
      <c r="C69" s="267"/>
      <c r="D69" s="266"/>
      <c r="E69" s="266"/>
    </row>
    <row r="70" spans="2:5" ht="12">
      <c r="B70" s="268"/>
      <c r="C70" s="267"/>
      <c r="D70" s="266"/>
      <c r="E70" s="266"/>
    </row>
    <row r="71" spans="2:5" ht="12">
      <c r="B71" s="268"/>
      <c r="C71" s="267"/>
      <c r="D71" s="266"/>
      <c r="E71" s="266"/>
    </row>
    <row r="72" spans="2:5" ht="12">
      <c r="B72" s="268"/>
      <c r="C72" s="267"/>
      <c r="D72" s="266"/>
      <c r="E72" s="266"/>
    </row>
    <row r="73" spans="2:5" ht="12">
      <c r="B73" s="268"/>
      <c r="C73" s="269"/>
      <c r="D73" s="270"/>
      <c r="E73" s="270"/>
    </row>
    <row r="74" spans="2:5" ht="12">
      <c r="B74" s="268"/>
      <c r="C74" s="269"/>
      <c r="D74" s="270"/>
      <c r="E74" s="270"/>
    </row>
    <row r="75" spans="2:5" ht="12">
      <c r="B75" s="268"/>
      <c r="C75" s="269"/>
      <c r="D75" s="270"/>
      <c r="E75" s="270"/>
    </row>
    <row r="76" spans="2:5" ht="12">
      <c r="B76" s="268"/>
      <c r="C76" s="269"/>
      <c r="D76" s="270"/>
      <c r="E76" s="270"/>
    </row>
    <row r="77" spans="2:5">
      <c r="B77" s="241"/>
      <c r="C77" s="271"/>
      <c r="D77" s="218"/>
      <c r="E77" s="218"/>
    </row>
    <row r="78" spans="2:5">
      <c r="B78" s="241"/>
      <c r="C78" s="271"/>
      <c r="D78" s="218"/>
      <c r="E78" s="218"/>
    </row>
    <row r="79" spans="2:5">
      <c r="B79" s="241"/>
      <c r="C79" s="271"/>
      <c r="D79" s="218"/>
      <c r="E79" s="218"/>
    </row>
    <row r="80" spans="2:5">
      <c r="B80" s="241"/>
      <c r="C80" s="271"/>
      <c r="D80" s="218"/>
      <c r="E80" s="218"/>
    </row>
    <row r="81" spans="2:5">
      <c r="B81" s="241"/>
      <c r="C81" s="271"/>
      <c r="D81" s="218"/>
      <c r="E81" s="218"/>
    </row>
    <row r="82" spans="2:5">
      <c r="B82" s="241"/>
      <c r="C82" s="271"/>
      <c r="D82" s="218"/>
      <c r="E82" s="218"/>
    </row>
    <row r="83" spans="2:5">
      <c r="B83" s="241"/>
      <c r="C83" s="271"/>
      <c r="D83" s="218"/>
      <c r="E83" s="218"/>
    </row>
    <row r="84" spans="2:5">
      <c r="B84" s="241"/>
      <c r="C84" s="271"/>
      <c r="D84" s="218"/>
      <c r="E84" s="218"/>
    </row>
    <row r="85" spans="2:5">
      <c r="B85" s="241"/>
      <c r="C85" s="271"/>
      <c r="D85" s="218"/>
      <c r="E85" s="218"/>
    </row>
    <row r="86" spans="2:5">
      <c r="C86" s="271"/>
      <c r="D86" s="218"/>
      <c r="E86" s="218"/>
    </row>
    <row r="87" spans="2:5">
      <c r="C87" s="271"/>
      <c r="D87" s="218"/>
      <c r="E87" s="218"/>
    </row>
    <row r="88" spans="2:5">
      <c r="C88" s="271"/>
      <c r="D88" s="218"/>
      <c r="E88" s="218"/>
    </row>
    <row r="89" spans="2:5">
      <c r="C89" s="271"/>
      <c r="D89" s="218"/>
      <c r="E89" s="218"/>
    </row>
    <row r="90" spans="2:5">
      <c r="C90" s="271"/>
      <c r="D90" s="218"/>
      <c r="E90" s="218"/>
    </row>
    <row r="91" spans="2:5">
      <c r="C91" s="271"/>
      <c r="D91" s="218"/>
      <c r="E91" s="218"/>
    </row>
    <row r="92" spans="2:5">
      <c r="C92" s="271"/>
      <c r="D92" s="218"/>
      <c r="E92" s="218"/>
    </row>
    <row r="93" spans="2:5">
      <c r="C93" s="271"/>
      <c r="D93" s="218"/>
      <c r="E93" s="218"/>
    </row>
    <row r="94" spans="2:5">
      <c r="C94" s="271"/>
      <c r="D94" s="218"/>
      <c r="E94" s="218"/>
    </row>
    <row r="95" spans="2:5">
      <c r="C95" s="271"/>
      <c r="D95" s="218"/>
      <c r="E95" s="218"/>
    </row>
    <row r="96" spans="2:5">
      <c r="C96" s="271"/>
      <c r="D96" s="218"/>
      <c r="E96" s="218"/>
    </row>
    <row r="97" spans="3:5">
      <c r="C97" s="218"/>
      <c r="D97" s="218"/>
      <c r="E97" s="218"/>
    </row>
    <row r="98" spans="3:5">
      <c r="C98" s="218"/>
      <c r="D98" s="218"/>
      <c r="E98" s="218"/>
    </row>
    <row r="99" spans="3:5">
      <c r="C99" s="218"/>
      <c r="D99" s="218"/>
      <c r="E99" s="218"/>
    </row>
    <row r="100" spans="3:5">
      <c r="C100" s="218"/>
      <c r="D100" s="218"/>
      <c r="E100" s="218"/>
    </row>
    <row r="101" spans="3:5">
      <c r="C101" s="218"/>
      <c r="D101" s="218"/>
      <c r="E101" s="218"/>
    </row>
    <row r="102" spans="3:5">
      <c r="C102" s="218"/>
      <c r="D102" s="218"/>
      <c r="E102" s="218"/>
    </row>
    <row r="103" spans="3:5">
      <c r="C103" s="218"/>
      <c r="D103" s="218"/>
      <c r="E103" s="218"/>
    </row>
    <row r="104" spans="3:5">
      <c r="C104" s="218"/>
      <c r="D104" s="218"/>
      <c r="E104" s="218"/>
    </row>
    <row r="105" spans="3:5">
      <c r="C105" s="218"/>
      <c r="D105" s="218"/>
      <c r="E105" s="218"/>
    </row>
    <row r="106" spans="3:5">
      <c r="C106" s="218"/>
      <c r="D106" s="218"/>
      <c r="E106" s="218"/>
    </row>
    <row r="107" spans="3:5">
      <c r="C107" s="218"/>
      <c r="D107" s="218"/>
      <c r="E107" s="218"/>
    </row>
    <row r="108" spans="3:5">
      <c r="C108" s="218"/>
      <c r="D108" s="218"/>
      <c r="E108" s="218"/>
    </row>
    <row r="109" spans="3:5">
      <c r="C109" s="218"/>
      <c r="D109" s="218"/>
      <c r="E109" s="218"/>
    </row>
    <row r="110" spans="3:5">
      <c r="C110" s="218"/>
      <c r="D110" s="218"/>
      <c r="E110" s="218"/>
    </row>
    <row r="111" spans="3:5">
      <c r="C111" s="218"/>
      <c r="D111" s="218"/>
      <c r="E111" s="218"/>
    </row>
    <row r="112" spans="3:5">
      <c r="C112" s="218"/>
      <c r="D112" s="218"/>
      <c r="E112" s="218"/>
    </row>
    <row r="113" spans="2:5">
      <c r="C113" s="218"/>
      <c r="D113" s="218"/>
      <c r="E113" s="218"/>
    </row>
    <row r="114" spans="2:5">
      <c r="C114" s="218"/>
      <c r="D114" s="218"/>
      <c r="E114" s="218"/>
    </row>
    <row r="115" spans="2:5">
      <c r="C115" s="218"/>
      <c r="D115" s="218"/>
      <c r="E115" s="218"/>
    </row>
    <row r="116" spans="2:5">
      <c r="C116" s="218"/>
      <c r="D116" s="218"/>
      <c r="E116" s="218"/>
    </row>
    <row r="117" spans="2:5">
      <c r="C117" s="218"/>
      <c r="D117" s="218"/>
      <c r="E117" s="218"/>
    </row>
    <row r="118" spans="2:5">
      <c r="C118" s="218"/>
      <c r="D118" s="218"/>
      <c r="E118" s="218"/>
    </row>
    <row r="119" spans="2:5">
      <c r="C119" s="218"/>
      <c r="D119" s="218"/>
      <c r="E119" s="218"/>
    </row>
    <row r="120" spans="2:5">
      <c r="C120" s="218"/>
      <c r="D120" s="218"/>
      <c r="E120" s="218"/>
    </row>
    <row r="121" spans="2:5">
      <c r="C121" s="218"/>
      <c r="D121" s="218"/>
      <c r="E121" s="218"/>
    </row>
    <row r="122" spans="2:5">
      <c r="C122" s="218"/>
      <c r="D122" s="218"/>
      <c r="E122" s="218"/>
    </row>
    <row r="123" spans="2:5">
      <c r="B123" s="268"/>
      <c r="C123" s="218"/>
      <c r="D123" s="218"/>
      <c r="E123" s="218"/>
    </row>
    <row r="124" spans="2:5">
      <c r="C124" s="218"/>
      <c r="D124" s="218"/>
      <c r="E124" s="218"/>
    </row>
    <row r="125" spans="2:5">
      <c r="C125" s="218"/>
      <c r="D125" s="218"/>
      <c r="E125" s="218"/>
    </row>
    <row r="126" spans="2:5">
      <c r="C126" s="218"/>
      <c r="D126" s="218"/>
      <c r="E126" s="218"/>
    </row>
    <row r="127" spans="2:5">
      <c r="C127" s="218"/>
      <c r="D127" s="218"/>
      <c r="E127" s="218"/>
    </row>
    <row r="128" spans="2:5">
      <c r="C128" s="218"/>
      <c r="D128" s="218"/>
      <c r="E128" s="218"/>
    </row>
    <row r="129" spans="3:5">
      <c r="C129" s="218"/>
      <c r="D129" s="218"/>
      <c r="E129" s="218"/>
    </row>
    <row r="130" spans="3:5">
      <c r="C130" s="218"/>
      <c r="D130" s="218"/>
      <c r="E130" s="218"/>
    </row>
    <row r="131" spans="3:5">
      <c r="C131" s="218"/>
      <c r="D131" s="218"/>
      <c r="E131" s="218"/>
    </row>
    <row r="132" spans="3:5">
      <c r="C132" s="218"/>
      <c r="D132" s="218"/>
      <c r="E132" s="218"/>
    </row>
    <row r="133" spans="3:5">
      <c r="C133" s="218"/>
      <c r="D133" s="218"/>
      <c r="E133" s="218"/>
    </row>
    <row r="134" spans="3:5">
      <c r="C134" s="218"/>
      <c r="D134" s="218"/>
      <c r="E134" s="218"/>
    </row>
    <row r="135" spans="3:5">
      <c r="C135" s="218"/>
      <c r="D135" s="218"/>
      <c r="E135" s="218"/>
    </row>
    <row r="136" spans="3:5">
      <c r="C136" s="218"/>
      <c r="D136" s="218"/>
      <c r="E136" s="218"/>
    </row>
    <row r="137" spans="3:5">
      <c r="C137" s="218"/>
      <c r="D137" s="218"/>
      <c r="E137" s="218"/>
    </row>
    <row r="138" spans="3:5">
      <c r="C138" s="218"/>
      <c r="D138" s="218"/>
      <c r="E138" s="218"/>
    </row>
    <row r="139" spans="3:5">
      <c r="C139" s="218"/>
      <c r="D139" s="218"/>
      <c r="E139" s="218"/>
    </row>
    <row r="140" spans="3:5">
      <c r="C140" s="218"/>
      <c r="D140" s="218"/>
      <c r="E140" s="218"/>
    </row>
    <row r="141" spans="3:5">
      <c r="C141" s="218"/>
      <c r="D141" s="218"/>
      <c r="E141" s="218"/>
    </row>
    <row r="142" spans="3:5">
      <c r="C142" s="218"/>
      <c r="D142" s="218"/>
      <c r="E142" s="218"/>
    </row>
    <row r="143" spans="3:5">
      <c r="C143" s="218"/>
      <c r="D143" s="218"/>
      <c r="E143" s="218"/>
    </row>
    <row r="144" spans="3:5">
      <c r="C144" s="218"/>
      <c r="D144" s="218"/>
      <c r="E144" s="218"/>
    </row>
    <row r="145" spans="3:5">
      <c r="C145" s="218"/>
      <c r="D145" s="218"/>
      <c r="E145" s="218"/>
    </row>
    <row r="146" spans="3:5">
      <c r="C146" s="218"/>
      <c r="D146" s="218"/>
      <c r="E146" s="218"/>
    </row>
    <row r="147" spans="3:5">
      <c r="C147" s="218"/>
      <c r="D147" s="218"/>
      <c r="E147" s="218"/>
    </row>
    <row r="148" spans="3:5">
      <c r="C148" s="218"/>
      <c r="D148" s="218"/>
      <c r="E148" s="218"/>
    </row>
    <row r="149" spans="3:5">
      <c r="C149" s="218"/>
      <c r="D149" s="218"/>
      <c r="E149" s="218"/>
    </row>
    <row r="150" spans="3:5">
      <c r="C150" s="218"/>
      <c r="D150" s="218"/>
      <c r="E150" s="218"/>
    </row>
    <row r="151" spans="3:5">
      <c r="C151" s="218"/>
      <c r="D151" s="218"/>
      <c r="E151" s="218"/>
    </row>
    <row r="152" spans="3:5">
      <c r="C152" s="218"/>
      <c r="D152" s="218"/>
      <c r="E152" s="218"/>
    </row>
    <row r="153" spans="3:5">
      <c r="C153" s="218"/>
      <c r="D153" s="218"/>
      <c r="E153" s="218"/>
    </row>
    <row r="154" spans="3:5">
      <c r="C154" s="218"/>
      <c r="D154" s="218"/>
      <c r="E154" s="218"/>
    </row>
    <row r="155" spans="3:5">
      <c r="C155" s="218"/>
      <c r="D155" s="218"/>
      <c r="E155" s="218"/>
    </row>
    <row r="156" spans="3:5">
      <c r="C156" s="218"/>
      <c r="D156" s="218"/>
      <c r="E156" s="218"/>
    </row>
    <row r="157" spans="3:5">
      <c r="C157" s="218"/>
      <c r="D157" s="218"/>
      <c r="E157" s="218"/>
    </row>
    <row r="158" spans="3:5">
      <c r="C158" s="218"/>
      <c r="D158" s="218"/>
      <c r="E158" s="218"/>
    </row>
    <row r="159" spans="3:5">
      <c r="C159" s="218"/>
      <c r="D159" s="218"/>
      <c r="E159" s="218"/>
    </row>
    <row r="160" spans="3:5">
      <c r="C160" s="218"/>
      <c r="D160" s="218"/>
      <c r="E160" s="218"/>
    </row>
    <row r="161" spans="3:5">
      <c r="C161" s="218"/>
      <c r="D161" s="218"/>
      <c r="E161" s="218"/>
    </row>
    <row r="162" spans="3:5">
      <c r="C162" s="218"/>
      <c r="D162" s="218"/>
      <c r="E162" s="218"/>
    </row>
    <row r="163" spans="3:5">
      <c r="C163" s="218"/>
      <c r="D163" s="218"/>
      <c r="E163" s="218"/>
    </row>
    <row r="164" spans="3:5">
      <c r="C164" s="218"/>
      <c r="D164" s="218"/>
      <c r="E164" s="218"/>
    </row>
    <row r="165" spans="3:5">
      <c r="C165" s="218"/>
      <c r="D165" s="218"/>
      <c r="E165" s="218"/>
    </row>
    <row r="166" spans="3:5">
      <c r="C166" s="218"/>
      <c r="D166" s="218"/>
      <c r="E166" s="218"/>
    </row>
    <row r="167" spans="3:5">
      <c r="C167" s="218"/>
      <c r="D167" s="218"/>
      <c r="E167" s="218"/>
    </row>
    <row r="168" spans="3:5">
      <c r="C168" s="218"/>
      <c r="D168" s="218"/>
      <c r="E168" s="218"/>
    </row>
    <row r="169" spans="3:5">
      <c r="C169" s="218"/>
      <c r="D169" s="218"/>
      <c r="E169" s="218"/>
    </row>
    <row r="170" spans="3:5">
      <c r="C170" s="218"/>
      <c r="D170" s="218"/>
      <c r="E170" s="218"/>
    </row>
    <row r="171" spans="3:5">
      <c r="C171" s="218"/>
      <c r="D171" s="218"/>
      <c r="E171" s="218"/>
    </row>
    <row r="172" spans="3:5">
      <c r="C172" s="218"/>
      <c r="D172" s="218"/>
      <c r="E172" s="218"/>
    </row>
    <row r="173" spans="3:5">
      <c r="C173" s="218"/>
      <c r="D173" s="218"/>
      <c r="E173" s="218"/>
    </row>
    <row r="174" spans="3:5">
      <c r="C174" s="218"/>
      <c r="D174" s="218"/>
      <c r="E174" s="218"/>
    </row>
    <row r="175" spans="3:5">
      <c r="C175" s="218"/>
      <c r="D175" s="218"/>
      <c r="E175" s="218"/>
    </row>
    <row r="176" spans="3:5">
      <c r="C176" s="218"/>
      <c r="D176" s="218"/>
      <c r="E176" s="218"/>
    </row>
    <row r="177" spans="3:5">
      <c r="C177" s="218"/>
      <c r="D177" s="218"/>
      <c r="E177" s="218"/>
    </row>
    <row r="178" spans="3:5">
      <c r="C178" s="218"/>
      <c r="D178" s="218"/>
      <c r="E178" s="218"/>
    </row>
    <row r="179" spans="3:5">
      <c r="C179" s="218"/>
      <c r="D179" s="218"/>
      <c r="E179" s="218"/>
    </row>
    <row r="180" spans="3:5">
      <c r="C180" s="218"/>
      <c r="D180" s="218"/>
      <c r="E180" s="218"/>
    </row>
    <row r="181" spans="3:5">
      <c r="C181" s="218"/>
      <c r="D181" s="218"/>
      <c r="E181" s="218"/>
    </row>
    <row r="182" spans="3:5">
      <c r="C182" s="218"/>
      <c r="D182" s="218"/>
      <c r="E182" s="218"/>
    </row>
    <row r="183" spans="3:5">
      <c r="C183" s="218"/>
      <c r="D183" s="218"/>
      <c r="E183" s="218"/>
    </row>
    <row r="184" spans="3:5">
      <c r="C184" s="218"/>
      <c r="D184" s="218"/>
      <c r="E184" s="218"/>
    </row>
    <row r="185" spans="3:5">
      <c r="C185" s="218"/>
      <c r="D185" s="218"/>
      <c r="E185" s="218"/>
    </row>
    <row r="186" spans="3:5">
      <c r="C186" s="218"/>
      <c r="D186" s="218"/>
      <c r="E186" s="218"/>
    </row>
    <row r="187" spans="3:5">
      <c r="C187" s="218"/>
      <c r="D187" s="218"/>
      <c r="E187" s="218"/>
    </row>
    <row r="188" spans="3:5">
      <c r="C188" s="218"/>
      <c r="D188" s="218"/>
      <c r="E188" s="218"/>
    </row>
    <row r="189" spans="3:5">
      <c r="C189" s="218"/>
      <c r="D189" s="218"/>
      <c r="E189" s="218"/>
    </row>
    <row r="190" spans="3:5">
      <c r="C190" s="218"/>
      <c r="D190" s="218"/>
      <c r="E190" s="218"/>
    </row>
    <row r="191" spans="3:5">
      <c r="C191" s="218"/>
      <c r="D191" s="218"/>
      <c r="E191" s="218"/>
    </row>
    <row r="192" spans="3:5">
      <c r="C192" s="218"/>
      <c r="D192" s="218"/>
      <c r="E192" s="218"/>
    </row>
    <row r="193" spans="3:5">
      <c r="C193" s="218"/>
      <c r="D193" s="218"/>
      <c r="E193" s="218"/>
    </row>
    <row r="194" spans="3:5">
      <c r="C194" s="218"/>
      <c r="D194" s="218"/>
      <c r="E194" s="218"/>
    </row>
    <row r="195" spans="3:5">
      <c r="C195" s="218"/>
      <c r="D195" s="218"/>
      <c r="E195" s="218"/>
    </row>
    <row r="196" spans="3:5">
      <c r="C196" s="218"/>
      <c r="D196" s="218"/>
      <c r="E196" s="218"/>
    </row>
    <row r="197" spans="3:5">
      <c r="C197" s="218"/>
      <c r="D197" s="218"/>
      <c r="E197" s="218"/>
    </row>
    <row r="198" spans="3:5">
      <c r="C198" s="218"/>
      <c r="D198" s="218"/>
      <c r="E198" s="218"/>
    </row>
    <row r="199" spans="3:5">
      <c r="C199" s="218"/>
      <c r="D199" s="218"/>
      <c r="E199" s="218"/>
    </row>
    <row r="200" spans="3:5">
      <c r="C200" s="218"/>
      <c r="D200" s="218"/>
      <c r="E200" s="218"/>
    </row>
    <row r="201" spans="3:5">
      <c r="C201" s="218"/>
      <c r="D201" s="218"/>
      <c r="E201" s="218"/>
    </row>
    <row r="202" spans="3:5">
      <c r="C202" s="218"/>
      <c r="D202" s="218"/>
      <c r="E202" s="218"/>
    </row>
    <row r="203" spans="3:5">
      <c r="C203" s="218"/>
      <c r="D203" s="218"/>
      <c r="E203" s="218"/>
    </row>
    <row r="204" spans="3:5">
      <c r="C204" s="218"/>
      <c r="D204" s="218"/>
      <c r="E204" s="218"/>
    </row>
    <row r="205" spans="3:5">
      <c r="C205" s="218"/>
      <c r="D205" s="218"/>
      <c r="E205" s="218"/>
    </row>
    <row r="206" spans="3:5">
      <c r="C206" s="218"/>
      <c r="D206" s="218"/>
      <c r="E206" s="218"/>
    </row>
    <row r="207" spans="3:5">
      <c r="C207" s="218"/>
      <c r="D207" s="218"/>
      <c r="E207" s="218"/>
    </row>
    <row r="208" spans="3:5">
      <c r="C208" s="218"/>
      <c r="D208" s="218"/>
      <c r="E208" s="218"/>
    </row>
    <row r="209" spans="3:5">
      <c r="C209" s="218"/>
      <c r="D209" s="218"/>
      <c r="E209" s="218"/>
    </row>
    <row r="210" spans="3:5">
      <c r="C210" s="218"/>
      <c r="D210" s="218"/>
      <c r="E210" s="218"/>
    </row>
    <row r="211" spans="3:5">
      <c r="C211" s="218"/>
      <c r="D211" s="218"/>
      <c r="E211" s="218"/>
    </row>
    <row r="212" spans="3:5">
      <c r="C212" s="218"/>
      <c r="D212" s="218"/>
      <c r="E212" s="218"/>
    </row>
    <row r="213" spans="3:5">
      <c r="C213" s="218"/>
      <c r="D213" s="218"/>
      <c r="E213" s="218"/>
    </row>
    <row r="214" spans="3:5">
      <c r="C214" s="218"/>
      <c r="D214" s="218"/>
      <c r="E214" s="218"/>
    </row>
    <row r="215" spans="3:5">
      <c r="C215" s="218"/>
      <c r="D215" s="218"/>
      <c r="E215" s="218"/>
    </row>
    <row r="216" spans="3:5">
      <c r="C216" s="218"/>
      <c r="D216" s="218"/>
      <c r="E216" s="218"/>
    </row>
    <row r="217" spans="3:5">
      <c r="C217" s="218"/>
      <c r="D217" s="218"/>
      <c r="E217" s="218"/>
    </row>
    <row r="218" spans="3:5">
      <c r="C218" s="218"/>
      <c r="D218" s="218"/>
      <c r="E218" s="218"/>
    </row>
    <row r="219" spans="3:5">
      <c r="C219" s="218"/>
      <c r="D219" s="218"/>
      <c r="E219" s="218"/>
    </row>
    <row r="220" spans="3:5">
      <c r="C220" s="218"/>
      <c r="D220" s="218"/>
      <c r="E220" s="218"/>
    </row>
    <row r="221" spans="3:5">
      <c r="C221" s="218"/>
      <c r="D221" s="218"/>
      <c r="E221" s="218"/>
    </row>
    <row r="222" spans="3:5">
      <c r="C222" s="218"/>
      <c r="D222" s="218"/>
      <c r="E222" s="218"/>
    </row>
    <row r="223" spans="3:5">
      <c r="C223" s="218"/>
      <c r="D223" s="218"/>
      <c r="E223" s="218"/>
    </row>
    <row r="224" spans="3:5">
      <c r="C224" s="218"/>
      <c r="D224" s="218"/>
      <c r="E224" s="218"/>
    </row>
    <row r="225" spans="3:5">
      <c r="C225" s="218"/>
      <c r="D225" s="218"/>
      <c r="E225" s="218"/>
    </row>
    <row r="226" spans="3:5">
      <c r="C226" s="218"/>
      <c r="D226" s="218"/>
      <c r="E226" s="218"/>
    </row>
    <row r="227" spans="3:5">
      <c r="C227" s="218"/>
      <c r="D227" s="218"/>
      <c r="E227" s="218"/>
    </row>
    <row r="228" spans="3:5">
      <c r="C228" s="218"/>
      <c r="D228" s="218"/>
      <c r="E228" s="218"/>
    </row>
    <row r="229" spans="3:5">
      <c r="C229" s="218"/>
      <c r="D229" s="218"/>
      <c r="E229" s="218"/>
    </row>
    <row r="230" spans="3:5">
      <c r="C230" s="218"/>
      <c r="D230" s="218"/>
      <c r="E230" s="218"/>
    </row>
    <row r="231" spans="3:5">
      <c r="C231" s="218"/>
      <c r="D231" s="218"/>
      <c r="E231" s="218"/>
    </row>
    <row r="232" spans="3:5">
      <c r="C232" s="218"/>
      <c r="D232" s="218"/>
      <c r="E232" s="218"/>
    </row>
    <row r="233" spans="3:5">
      <c r="C233" s="218"/>
      <c r="D233" s="218"/>
      <c r="E233" s="218"/>
    </row>
    <row r="234" spans="3:5">
      <c r="C234" s="218"/>
      <c r="D234" s="218"/>
      <c r="E234" s="218"/>
    </row>
  </sheetData>
  <mergeCells count="53">
    <mergeCell ref="A12:B12"/>
    <mergeCell ref="A10:B10"/>
    <mergeCell ref="A9:B9"/>
    <mergeCell ref="A8:B8"/>
    <mergeCell ref="A7:B7"/>
    <mergeCell ref="A11:B11"/>
    <mergeCell ref="A52:B52"/>
    <mergeCell ref="A51:B51"/>
    <mergeCell ref="A44:B44"/>
    <mergeCell ref="A46:B46"/>
    <mergeCell ref="A47:B47"/>
    <mergeCell ref="A48:B48"/>
    <mergeCell ref="A49:B49"/>
    <mergeCell ref="A50:B50"/>
    <mergeCell ref="A60:F60"/>
    <mergeCell ref="A58:B58"/>
    <mergeCell ref="A57:B57"/>
    <mergeCell ref="A56:B56"/>
    <mergeCell ref="A54:B54"/>
    <mergeCell ref="A41:B41"/>
    <mergeCell ref="A42:B42"/>
    <mergeCell ref="A35:B35"/>
    <mergeCell ref="A26:B26"/>
    <mergeCell ref="A36:B36"/>
    <mergeCell ref="A38:B38"/>
    <mergeCell ref="A27:B27"/>
    <mergeCell ref="A28:B28"/>
    <mergeCell ref="A30:B30"/>
    <mergeCell ref="A32:B32"/>
    <mergeCell ref="A33:B33"/>
    <mergeCell ref="A37:B37"/>
    <mergeCell ref="A39:B39"/>
    <mergeCell ref="A23:B23"/>
    <mergeCell ref="A24:B24"/>
    <mergeCell ref="A25:B25"/>
    <mergeCell ref="A34:B34"/>
    <mergeCell ref="A40:B40"/>
    <mergeCell ref="E3:F3"/>
    <mergeCell ref="B63:F63"/>
    <mergeCell ref="A1:F1"/>
    <mergeCell ref="A3:B3"/>
    <mergeCell ref="A4:B4"/>
    <mergeCell ref="A5:B5"/>
    <mergeCell ref="A6:B6"/>
    <mergeCell ref="A13:B13"/>
    <mergeCell ref="A15:B15"/>
    <mergeCell ref="A16:B16"/>
    <mergeCell ref="A17:B17"/>
    <mergeCell ref="A18:B18"/>
    <mergeCell ref="A19:B19"/>
    <mergeCell ref="A20:B20"/>
    <mergeCell ref="A21:B21"/>
    <mergeCell ref="A22:B22"/>
  </mergeCells>
  <phoneticPr fontId="0" type="noConversion"/>
  <hyperlinks>
    <hyperlink ref="F7" r:id="rId1" location="8-depreciation-amortisation-and-impairment" display="http://www.wartsilareports.com/en-US/2018/ar/financial-review/financial-statements/consolidated-financial-statements/notes-to-the-consolidated-financial-statements/ - 8-depreciation-amortisation-and-impairment" xr:uid="{00000000-0004-0000-0500-000000000000}"/>
    <hyperlink ref="F8" r:id="rId2" location="10-financial-income-and-expenses" display="http://www.wartsilareports.com/en-US/2018/ar/financial-review/financial-statements/consolidated-financial-statements/notes-to-the-consolidated-financial-statements/ - 10-financial-income-and-expenses" xr:uid="{00000000-0004-0000-0500-000001000000}"/>
    <hyperlink ref="F10" r:id="rId3" location="15-investments-in-associates-and-joint-ventures" display="http://www.wartsilareports.com/en-US/2018/ar/financial-review/financial-statements/consolidated-financial-statements/notes-to-the-consolidated-financial-statements/ - 15-investments-in-associates-and-joint-ventures" xr:uid="{00000000-0004-0000-0500-000002000000}"/>
    <hyperlink ref="F17" r:id="rId4" location="17-inventories" display="http://www.wartsilareports.com/en-US/2018/ar/financial-review/financial-statements/consolidated-financial-statements/notes-to-the-consolidated-financial-statements/ - 17-inventories" xr:uid="{00000000-0004-0000-0500-000004000000}"/>
    <hyperlink ref="F34" r:id="rId5" location="15-investments-in-associates-and-joint-ventures" display="http://www.wartsilareports.com/en-US/2018/ar/financial-review/financial-statements/consolidated-financial-statements/notes-to-the-consolidated-financial-statements/ - 15-investments-in-associates-and-joint-ventures" xr:uid="{00000000-0004-0000-0500-000005000000}"/>
    <hyperlink ref="F48" r:id="rId6" location="26-financial-liabilities" display="http://www.wartsilareports.com/en-US/2018/ar/financial-review/financial-statements/consolidated-financial-statements/notes-to-the-consolidated-financial-statements/ - 26-financial-liabilities" xr:uid="{00000000-0004-0000-0500-000007000000}"/>
    <hyperlink ref="E36" r:id="rId7" location="13-intangible-assets" display="http://www.wartsilareports.com/en-US/2018/ar/financial-review/financial-statements/consolidated-financial-statements/notes-to-the-consolidated-financial-statements/ - 13-intangible-assets" xr:uid="{00000000-0004-0000-0500-000008000000}"/>
    <hyperlink ref="F36" r:id="rId8" location="14-property-plant-equipment" display="http://www.wartsilareports.com/en-US/2018/ar/financial-review/financial-statements/consolidated-financial-statements/notes-to-the-consolidated-financial-statements/ - 14-property-plant-equipment" xr:uid="{00000000-0004-0000-0500-000009000000}"/>
    <hyperlink ref="F35" r:id="rId9" location="16-financial-assets-and-liabilities-by-measurement-category" display="http://www.wartsilareports.com/en-US/2018/ar/financial-review/financial-statements/consolidated-financial-statements/notes-to-the-consolidated-financial-statements/ - 16-financial-assets-and-liabilities-by-measurement-category" xr:uid="{00000000-0004-0000-0500-00000A000000}"/>
    <hyperlink ref="F40" r:id="rId10" location="16-financial-assets-and-liabilities-by-measurement-category" display="http://www.wartsilareports.com/en-US/2018/ar/financial-review/financial-statements/consolidated-financial-statements/notes-to-the-consolidated-financial-statements/ - 16-financial-assets-and-liabilities-by-measurement-category" xr:uid="{00000000-0004-0000-0500-00000B000000}"/>
    <hyperlink ref="F11" r:id="rId11" location="11-income-taxes" display="http://www.wartsilareports.com/en-US/2018/ar/financial-review/financial-statements/consolidated-financial-statements/notes-to-the-consolidated-financial-statements/ - 11-income-taxes" xr:uid="{F1706FA3-854A-47DB-A13D-DBFECA2ACA61}"/>
    <hyperlink ref="F39" r:id="rId12" location="3-disposals" display="http://www.wartsilareports.com/en-US/2018/ar/financial-review/financial-statements/consolidated-financial-statements/notes-to-the-consolidated-financial-statements/ - 3-disposals" xr:uid="{C8267B9A-841D-45B5-9574-0D50719F80E2}"/>
    <hyperlink ref="F38" r:id="rId13" location="15-investments-in-associates-and-joint-ventures" display="http://www.wartsilareports.com/en-US/2018/ar/financial-review/financial-statements/consolidated-financial-statements/notes-to-the-consolidated-financial-statements/ - 15-investments-in-associates-and-joint-ventures" xr:uid="{33DF21BC-CA53-4130-B784-A3104C9E0340}"/>
    <hyperlink ref="F33" r:id="rId14" location="2-acquisitions" display="http://www.wartsilareports.com/en-US/2018/ar/financial-review/financial-statements/consolidated-financial-statements/notes-to-the-consolidated-financial-statements/ - 2-acquisitions" xr:uid="{0FDA6473-0F3A-41D8-8383-D32741D361B6}"/>
  </hyperlinks>
  <pageMargins left="0.75" right="0.75" top="1" bottom="1" header="0.5" footer="0.5"/>
  <pageSetup scale="85" orientation="portrait" r:id="rId15"/>
  <headerFooter alignWithMargins="0"/>
  <customProperties>
    <customPr name="SheetOptions" r:id="rId16"/>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0"/>
  <sheetViews>
    <sheetView tabSelected="1" topLeftCell="A34" zoomScaleNormal="100" workbookViewId="0">
      <selection activeCell="I48" sqref="I48"/>
    </sheetView>
  </sheetViews>
  <sheetFormatPr baseColWidth="10" defaultColWidth="8.75" defaultRowHeight="11"/>
  <cols>
    <col min="1" max="1" width="2.5" style="225" customWidth="1"/>
    <col min="2" max="2" width="36.75" style="225" customWidth="1"/>
    <col min="3" max="3" width="8.25" style="232" customWidth="1"/>
    <col min="4" max="8" width="10.75" style="232" customWidth="1"/>
    <col min="9" max="9" width="10" style="232" customWidth="1"/>
    <col min="10" max="10" width="10.75" style="232" customWidth="1"/>
    <col min="11" max="11" width="8.25" style="232" customWidth="1"/>
    <col min="12" max="17" width="3.75" style="205" customWidth="1"/>
    <col min="18" max="16384" width="8.75" style="243"/>
  </cols>
  <sheetData>
    <row r="1" spans="1:17" ht="15.75" customHeight="1">
      <c r="A1" s="1170" t="s">
        <v>942</v>
      </c>
      <c r="B1" s="1161"/>
      <c r="C1" s="1161"/>
      <c r="D1" s="1161"/>
      <c r="E1" s="1161"/>
      <c r="F1" s="1161"/>
      <c r="G1" s="1161"/>
      <c r="H1" s="1161"/>
      <c r="I1" s="1161"/>
      <c r="J1" s="1161"/>
      <c r="K1" s="1161"/>
    </row>
    <row r="2" spans="1:17" ht="11.25" customHeight="1">
      <c r="A2" s="255"/>
      <c r="B2" s="256"/>
      <c r="C2" s="237"/>
      <c r="D2" s="257"/>
      <c r="E2" s="257"/>
      <c r="F2" s="257"/>
      <c r="G2" s="257"/>
      <c r="H2" s="257"/>
      <c r="I2" s="258"/>
      <c r="J2" s="257"/>
      <c r="K2" s="244"/>
    </row>
    <row r="3" spans="1:17" ht="45" customHeight="1">
      <c r="A3" s="609"/>
      <c r="B3" s="609"/>
      <c r="C3" s="1200" t="s">
        <v>893</v>
      </c>
      <c r="D3" s="1201"/>
      <c r="E3" s="1201"/>
      <c r="F3" s="1201"/>
      <c r="G3" s="1201"/>
      <c r="H3" s="1201"/>
      <c r="I3" s="1201"/>
      <c r="J3" s="1018" t="s">
        <v>902</v>
      </c>
      <c r="K3" s="610" t="s">
        <v>146</v>
      </c>
    </row>
    <row r="4" spans="1:17" ht="78" customHeight="1">
      <c r="A4" s="1202" t="s">
        <v>714</v>
      </c>
      <c r="B4" s="1202"/>
      <c r="C4" s="610" t="s">
        <v>143</v>
      </c>
      <c r="D4" s="610" t="s">
        <v>874</v>
      </c>
      <c r="E4" s="911" t="s">
        <v>1303</v>
      </c>
      <c r="F4" s="610" t="s">
        <v>144</v>
      </c>
      <c r="G4" s="782" t="s">
        <v>1142</v>
      </c>
      <c r="H4" s="610" t="s">
        <v>145</v>
      </c>
      <c r="I4" s="610" t="s">
        <v>654</v>
      </c>
      <c r="J4" s="611"/>
      <c r="K4" s="611"/>
    </row>
    <row r="5" spans="1:17" ht="12" customHeight="1">
      <c r="A5" s="1198" t="s">
        <v>1178</v>
      </c>
      <c r="B5" s="1198"/>
      <c r="C5" s="437">
        <v>336</v>
      </c>
      <c r="D5" s="437">
        <v>61</v>
      </c>
      <c r="E5" s="437">
        <v>-57</v>
      </c>
      <c r="F5" s="437">
        <v>-39</v>
      </c>
      <c r="G5" s="437">
        <v>-45</v>
      </c>
      <c r="H5" s="437">
        <v>2032</v>
      </c>
      <c r="I5" s="437">
        <v>2288</v>
      </c>
      <c r="J5" s="437">
        <v>34</v>
      </c>
      <c r="K5" s="437">
        <v>2321</v>
      </c>
      <c r="M5" s="239"/>
      <c r="N5" s="239"/>
    </row>
    <row r="6" spans="1:17" ht="12" customHeight="1">
      <c r="A6" s="1144" t="s">
        <v>1299</v>
      </c>
      <c r="B6" s="1144"/>
      <c r="C6" s="501"/>
      <c r="D6" s="501"/>
      <c r="E6" s="501"/>
      <c r="F6" s="501"/>
      <c r="G6" s="501"/>
      <c r="H6" s="501">
        <v>-3</v>
      </c>
      <c r="I6" s="501">
        <v>-3</v>
      </c>
      <c r="J6" s="501"/>
      <c r="K6" s="501">
        <v>-3</v>
      </c>
      <c r="L6" s="988"/>
      <c r="M6" s="239"/>
      <c r="N6" s="239"/>
      <c r="O6" s="988"/>
      <c r="P6" s="988"/>
      <c r="Q6" s="988"/>
    </row>
    <row r="7" spans="1:17" ht="12" customHeight="1">
      <c r="A7" s="1154" t="s">
        <v>1353</v>
      </c>
      <c r="B7" s="1154"/>
      <c r="C7" s="479"/>
      <c r="D7" s="479"/>
      <c r="E7" s="479"/>
      <c r="F7" s="479"/>
      <c r="G7" s="479"/>
      <c r="H7" s="479">
        <v>-13</v>
      </c>
      <c r="I7" s="479">
        <v>-13</v>
      </c>
      <c r="J7" s="479"/>
      <c r="K7" s="479">
        <v>-13</v>
      </c>
      <c r="L7" s="988"/>
      <c r="M7" s="239"/>
      <c r="N7" s="239"/>
      <c r="O7" s="988"/>
      <c r="P7" s="988"/>
      <c r="Q7" s="988"/>
    </row>
    <row r="8" spans="1:17" ht="12" customHeight="1">
      <c r="A8" s="1157" t="s">
        <v>1222</v>
      </c>
      <c r="B8" s="1157"/>
      <c r="C8" s="426">
        <v>336</v>
      </c>
      <c r="D8" s="426">
        <v>61</v>
      </c>
      <c r="E8" s="426">
        <v>-57</v>
      </c>
      <c r="F8" s="426">
        <v>-39</v>
      </c>
      <c r="G8" s="426">
        <v>-45</v>
      </c>
      <c r="H8" s="426">
        <v>2016</v>
      </c>
      <c r="I8" s="426">
        <v>2272</v>
      </c>
      <c r="J8" s="426">
        <v>34</v>
      </c>
      <c r="K8" s="426">
        <v>2305</v>
      </c>
      <c r="L8" s="988"/>
      <c r="M8" s="239"/>
      <c r="N8" s="239"/>
      <c r="O8" s="988"/>
      <c r="P8" s="988"/>
      <c r="Q8" s="988"/>
    </row>
    <row r="9" spans="1:17" ht="12" customHeight="1">
      <c r="A9" s="1139" t="s">
        <v>379</v>
      </c>
      <c r="B9" s="1139"/>
      <c r="C9" s="422"/>
      <c r="D9" s="422"/>
      <c r="E9" s="423">
        <v>-74</v>
      </c>
      <c r="F9" s="422"/>
      <c r="G9" s="422"/>
      <c r="H9" s="422"/>
      <c r="I9" s="423">
        <v>-74</v>
      </c>
      <c r="J9" s="423">
        <v>-2</v>
      </c>
      <c r="K9" s="423">
        <v>-76</v>
      </c>
      <c r="M9" s="239"/>
      <c r="N9" s="239"/>
    </row>
    <row r="10" spans="1:17" ht="12" customHeight="1">
      <c r="A10" s="1139" t="s">
        <v>460</v>
      </c>
      <c r="B10" s="1139" t="s">
        <v>461</v>
      </c>
      <c r="C10" s="423"/>
      <c r="D10" s="423"/>
      <c r="E10" s="423"/>
      <c r="F10" s="423"/>
      <c r="G10" s="423"/>
      <c r="H10" s="423"/>
      <c r="I10" s="423"/>
      <c r="J10" s="423"/>
      <c r="K10" s="423"/>
    </row>
    <row r="11" spans="1:17" ht="21.75" customHeight="1">
      <c r="A11" s="1187" t="s">
        <v>901</v>
      </c>
      <c r="B11" s="1187"/>
      <c r="C11" s="423"/>
      <c r="D11" s="423"/>
      <c r="E11" s="423"/>
      <c r="F11" s="423">
        <v>28</v>
      </c>
      <c r="G11" s="423"/>
      <c r="H11" s="423"/>
      <c r="I11" s="423">
        <v>28</v>
      </c>
      <c r="J11" s="423"/>
      <c r="K11" s="423">
        <v>28</v>
      </c>
    </row>
    <row r="12" spans="1:17" ht="11.25" customHeight="1">
      <c r="A12" s="1154" t="s">
        <v>706</v>
      </c>
      <c r="B12" s="1154" t="s">
        <v>705</v>
      </c>
      <c r="C12" s="479"/>
      <c r="D12" s="479"/>
      <c r="E12" s="479"/>
      <c r="F12" s="479"/>
      <c r="G12" s="479">
        <v>7</v>
      </c>
      <c r="H12" s="479"/>
      <c r="I12" s="479">
        <v>7</v>
      </c>
      <c r="J12" s="479"/>
      <c r="K12" s="479">
        <v>7</v>
      </c>
    </row>
    <row r="13" spans="1:17" ht="12" customHeight="1">
      <c r="A13" s="1198" t="s">
        <v>173</v>
      </c>
      <c r="B13" s="1198"/>
      <c r="C13" s="437"/>
      <c r="D13" s="437"/>
      <c r="E13" s="437">
        <v>-74</v>
      </c>
      <c r="F13" s="437">
        <v>28</v>
      </c>
      <c r="G13" s="437">
        <v>7</v>
      </c>
      <c r="H13" s="437"/>
      <c r="I13" s="437">
        <v>-39</v>
      </c>
      <c r="J13" s="437">
        <v>-2</v>
      </c>
      <c r="K13" s="437">
        <v>-41</v>
      </c>
    </row>
    <row r="14" spans="1:17" ht="12" customHeight="1">
      <c r="A14" s="1199" t="s">
        <v>500</v>
      </c>
      <c r="B14" s="1199"/>
      <c r="C14" s="427"/>
      <c r="D14" s="427"/>
      <c r="E14" s="427"/>
      <c r="F14" s="427"/>
      <c r="G14" s="427"/>
      <c r="H14" s="427">
        <v>375</v>
      </c>
      <c r="I14" s="427">
        <v>375</v>
      </c>
      <c r="J14" s="427">
        <v>-1</v>
      </c>
      <c r="K14" s="427">
        <v>374</v>
      </c>
    </row>
    <row r="15" spans="1:17" ht="21.75" customHeight="1">
      <c r="A15" s="1198" t="s">
        <v>1527</v>
      </c>
      <c r="B15" s="1203" t="s">
        <v>1528</v>
      </c>
      <c r="C15" s="437"/>
      <c r="D15" s="437"/>
      <c r="E15" s="437">
        <v>-74</v>
      </c>
      <c r="F15" s="437">
        <v>28</v>
      </c>
      <c r="G15" s="437">
        <v>7</v>
      </c>
      <c r="H15" s="437">
        <v>376</v>
      </c>
      <c r="I15" s="437">
        <v>336</v>
      </c>
      <c r="J15" s="437">
        <v>-3</v>
      </c>
      <c r="K15" s="437">
        <v>333</v>
      </c>
    </row>
    <row r="16" spans="1:17" ht="21.75" customHeight="1">
      <c r="A16" s="1139" t="s">
        <v>977</v>
      </c>
      <c r="B16" s="1139" t="s">
        <v>978</v>
      </c>
      <c r="C16" s="423"/>
      <c r="D16" s="423"/>
      <c r="E16" s="423"/>
      <c r="F16" s="423"/>
      <c r="G16" s="423"/>
      <c r="H16" s="423"/>
      <c r="I16" s="423"/>
      <c r="J16" s="423"/>
      <c r="K16" s="423"/>
    </row>
    <row r="17" spans="1:17" ht="11.25" customHeight="1">
      <c r="A17" s="1166" t="s">
        <v>1019</v>
      </c>
      <c r="B17" s="1166"/>
      <c r="C17" s="427"/>
      <c r="D17" s="427"/>
      <c r="E17" s="427"/>
      <c r="F17" s="427"/>
      <c r="G17" s="427"/>
      <c r="H17" s="427">
        <v>-256</v>
      </c>
      <c r="I17" s="427">
        <v>-256</v>
      </c>
      <c r="J17" s="427">
        <v>-6</v>
      </c>
      <c r="K17" s="427">
        <v>-263</v>
      </c>
    </row>
    <row r="18" spans="1:17" ht="12" customHeight="1">
      <c r="A18" s="1197" t="s">
        <v>1223</v>
      </c>
      <c r="B18" s="1197"/>
      <c r="C18" s="528">
        <v>336</v>
      </c>
      <c r="D18" s="528">
        <v>61</v>
      </c>
      <c r="E18" s="528">
        <v>-132</v>
      </c>
      <c r="F18" s="528">
        <v>-10</v>
      </c>
      <c r="G18" s="528">
        <v>-38</v>
      </c>
      <c r="H18" s="528">
        <v>2135</v>
      </c>
      <c r="I18" s="528">
        <v>2352</v>
      </c>
      <c r="J18" s="528">
        <v>24</v>
      </c>
      <c r="K18" s="528">
        <v>2376</v>
      </c>
    </row>
    <row r="19" spans="1:17">
      <c r="A19" s="612"/>
      <c r="B19" s="227"/>
      <c r="C19" s="259"/>
      <c r="D19" s="259"/>
      <c r="E19" s="259"/>
      <c r="F19" s="259"/>
      <c r="G19" s="259"/>
      <c r="H19" s="259"/>
      <c r="I19" s="259"/>
      <c r="J19" s="259"/>
      <c r="K19" s="260"/>
    </row>
    <row r="20" spans="1:17" s="251" customFormat="1" ht="45.75" customHeight="1">
      <c r="A20" s="609"/>
      <c r="B20" s="609"/>
      <c r="C20" s="1195" t="s">
        <v>893</v>
      </c>
      <c r="D20" s="1196"/>
      <c r="E20" s="1196"/>
      <c r="F20" s="1196"/>
      <c r="G20" s="1196"/>
      <c r="H20" s="1196"/>
      <c r="I20" s="1196"/>
      <c r="J20" s="646" t="s">
        <v>902</v>
      </c>
      <c r="K20" s="646" t="s">
        <v>146</v>
      </c>
      <c r="L20" s="205"/>
      <c r="M20" s="205"/>
      <c r="N20" s="205"/>
      <c r="O20" s="205"/>
      <c r="P20" s="205"/>
      <c r="Q20" s="205"/>
    </row>
    <row r="21" spans="1:17" ht="78" customHeight="1">
      <c r="A21" s="1202" t="s">
        <v>714</v>
      </c>
      <c r="B21" s="1202"/>
      <c r="C21" s="646" t="s">
        <v>143</v>
      </c>
      <c r="D21" s="646" t="s">
        <v>874</v>
      </c>
      <c r="E21" s="910" t="s">
        <v>1303</v>
      </c>
      <c r="F21" s="646" t="s">
        <v>144</v>
      </c>
      <c r="G21" s="646" t="s">
        <v>1142</v>
      </c>
      <c r="H21" s="646" t="s">
        <v>145</v>
      </c>
      <c r="I21" s="646" t="s">
        <v>654</v>
      </c>
      <c r="J21" s="647"/>
      <c r="K21" s="647"/>
    </row>
    <row r="22" spans="1:17" ht="11.25" customHeight="1">
      <c r="A22" s="1198" t="s">
        <v>1355</v>
      </c>
      <c r="B22" s="1198"/>
      <c r="C22" s="648">
        <v>336</v>
      </c>
      <c r="D22" s="648">
        <v>61</v>
      </c>
      <c r="E22" s="648">
        <v>-132</v>
      </c>
      <c r="F22" s="648">
        <v>-10</v>
      </c>
      <c r="G22" s="648">
        <v>-38</v>
      </c>
      <c r="H22" s="648">
        <v>2135</v>
      </c>
      <c r="I22" s="648">
        <v>2352</v>
      </c>
      <c r="J22" s="648">
        <v>24</v>
      </c>
      <c r="K22" s="648">
        <v>2376</v>
      </c>
    </row>
    <row r="23" spans="1:17">
      <c r="A23" s="1139" t="s">
        <v>379</v>
      </c>
      <c r="B23" s="1139"/>
      <c r="C23" s="624"/>
      <c r="D23" s="624"/>
      <c r="E23" s="624">
        <v>-24</v>
      </c>
      <c r="F23" s="624"/>
      <c r="G23" s="624"/>
      <c r="H23" s="624"/>
      <c r="I23" s="624">
        <v>-24</v>
      </c>
      <c r="J23" s="624">
        <v>-1</v>
      </c>
      <c r="K23" s="624">
        <v>-25</v>
      </c>
    </row>
    <row r="24" spans="1:17" ht="11.25" customHeight="1">
      <c r="A24" s="1139" t="s">
        <v>460</v>
      </c>
      <c r="B24" s="1139"/>
      <c r="C24" s="624"/>
      <c r="D24" s="624"/>
      <c r="E24" s="624"/>
      <c r="F24" s="624"/>
      <c r="G24" s="624"/>
      <c r="H24" s="624"/>
      <c r="I24" s="624"/>
      <c r="J24" s="624"/>
      <c r="K24" s="624"/>
    </row>
    <row r="25" spans="1:17" ht="11.25" customHeight="1">
      <c r="A25" s="1187" t="s">
        <v>876</v>
      </c>
      <c r="B25" s="1187"/>
      <c r="C25" s="624"/>
      <c r="D25" s="624"/>
      <c r="E25" s="624"/>
      <c r="F25" s="624">
        <v>-14</v>
      </c>
      <c r="G25" s="624"/>
      <c r="H25" s="624"/>
      <c r="I25" s="624">
        <v>-14</v>
      </c>
      <c r="J25" s="624"/>
      <c r="K25" s="624">
        <v>-14</v>
      </c>
    </row>
    <row r="26" spans="1:17" ht="22.5" customHeight="1">
      <c r="A26" s="1187" t="s">
        <v>901</v>
      </c>
      <c r="B26" s="1187"/>
      <c r="C26" s="624"/>
      <c r="D26" s="624"/>
      <c r="E26" s="624"/>
      <c r="F26" s="624">
        <v>-6</v>
      </c>
      <c r="G26" s="624"/>
      <c r="H26" s="624"/>
      <c r="I26" s="624">
        <v>-6</v>
      </c>
      <c r="J26" s="624"/>
      <c r="K26" s="624">
        <v>-6</v>
      </c>
    </row>
    <row r="27" spans="1:17" ht="11.25" customHeight="1">
      <c r="A27" s="1139" t="s">
        <v>706</v>
      </c>
      <c r="B27" s="1139" t="s">
        <v>706</v>
      </c>
      <c r="C27" s="624"/>
      <c r="D27" s="624"/>
      <c r="E27" s="624"/>
      <c r="F27" s="624"/>
      <c r="G27" s="624">
        <v>-3</v>
      </c>
      <c r="H27" s="624"/>
      <c r="I27" s="624">
        <v>-3</v>
      </c>
      <c r="J27" s="624"/>
      <c r="K27" s="624">
        <v>-3</v>
      </c>
    </row>
    <row r="28" spans="1:17">
      <c r="A28" s="1154" t="s">
        <v>653</v>
      </c>
      <c r="B28" s="1154"/>
      <c r="C28" s="628"/>
      <c r="D28" s="628"/>
      <c r="E28" s="628"/>
      <c r="F28" s="628"/>
      <c r="G28" s="628">
        <v>3</v>
      </c>
      <c r="H28" s="628">
        <v>-3</v>
      </c>
      <c r="I28" s="628"/>
      <c r="J28" s="628"/>
      <c r="K28" s="628"/>
    </row>
    <row r="29" spans="1:17" ht="11.25" customHeight="1">
      <c r="A29" s="1198" t="s">
        <v>173</v>
      </c>
      <c r="B29" s="1198" t="s">
        <v>1020</v>
      </c>
      <c r="C29" s="648"/>
      <c r="D29" s="648"/>
      <c r="E29" s="648">
        <v>-24</v>
      </c>
      <c r="F29" s="648">
        <v>-20</v>
      </c>
      <c r="G29" s="648">
        <v>-1</v>
      </c>
      <c r="H29" s="648">
        <v>-3</v>
      </c>
      <c r="I29" s="648">
        <v>-47</v>
      </c>
      <c r="J29" s="648">
        <v>-1</v>
      </c>
      <c r="K29" s="648">
        <v>-48</v>
      </c>
    </row>
    <row r="30" spans="1:17" ht="11.25" customHeight="1">
      <c r="A30" s="1199" t="s">
        <v>500</v>
      </c>
      <c r="B30" s="1199"/>
      <c r="C30" s="652"/>
      <c r="D30" s="652"/>
      <c r="E30" s="652"/>
      <c r="F30" s="652"/>
      <c r="G30" s="652"/>
      <c r="H30" s="652">
        <v>386</v>
      </c>
      <c r="I30" s="652">
        <v>386</v>
      </c>
      <c r="J30" s="652">
        <v>1</v>
      </c>
      <c r="K30" s="652">
        <v>386</v>
      </c>
    </row>
    <row r="31" spans="1:17" ht="21.75" customHeight="1">
      <c r="A31" s="1198" t="s">
        <v>931</v>
      </c>
      <c r="B31" s="1198" t="s">
        <v>213</v>
      </c>
      <c r="C31" s="648"/>
      <c r="D31" s="648"/>
      <c r="E31" s="648">
        <v>-24</v>
      </c>
      <c r="F31" s="648">
        <v>-20</v>
      </c>
      <c r="G31" s="648">
        <v>-1</v>
      </c>
      <c r="H31" s="648">
        <v>383</v>
      </c>
      <c r="I31" s="648">
        <v>338</v>
      </c>
      <c r="J31" s="648"/>
      <c r="K31" s="648">
        <v>338</v>
      </c>
    </row>
    <row r="32" spans="1:17" ht="21.75" customHeight="1">
      <c r="A32" s="1139" t="s">
        <v>977</v>
      </c>
      <c r="B32" s="1139" t="s">
        <v>978</v>
      </c>
      <c r="C32" s="624"/>
      <c r="D32" s="624"/>
      <c r="E32" s="624"/>
      <c r="F32" s="624"/>
      <c r="G32" s="624"/>
      <c r="H32" s="624"/>
      <c r="I32" s="624"/>
      <c r="J32" s="624"/>
      <c r="K32" s="624"/>
    </row>
    <row r="33" spans="1:11" ht="11.25" customHeight="1">
      <c r="A33" s="1187" t="s">
        <v>1019</v>
      </c>
      <c r="B33" s="1187"/>
      <c r="C33" s="624"/>
      <c r="D33" s="624"/>
      <c r="E33" s="624"/>
      <c r="F33" s="624"/>
      <c r="G33" s="624"/>
      <c r="H33" s="624">
        <v>-272</v>
      </c>
      <c r="I33" s="624">
        <v>-272</v>
      </c>
      <c r="J33" s="624">
        <v>-3</v>
      </c>
      <c r="K33" s="624">
        <v>-275</v>
      </c>
    </row>
    <row r="34" spans="1:11" ht="22.5" customHeight="1">
      <c r="A34" s="1166" t="s">
        <v>1505</v>
      </c>
      <c r="B34" s="1166"/>
      <c r="C34" s="628"/>
      <c r="D34" s="628"/>
      <c r="E34" s="628"/>
      <c r="F34" s="628"/>
      <c r="G34" s="628"/>
      <c r="H34" s="628"/>
      <c r="I34" s="628"/>
      <c r="J34" s="628">
        <v>-7</v>
      </c>
      <c r="K34" s="628">
        <v>-7</v>
      </c>
    </row>
    <row r="35" spans="1:11" ht="11.25" customHeight="1">
      <c r="A35" s="1197" t="s">
        <v>1354</v>
      </c>
      <c r="B35" s="1197"/>
      <c r="C35" s="629">
        <v>336</v>
      </c>
      <c r="D35" s="629">
        <v>61</v>
      </c>
      <c r="E35" s="629">
        <v>-155</v>
      </c>
      <c r="F35" s="629">
        <v>-31</v>
      </c>
      <c r="G35" s="629">
        <v>-39</v>
      </c>
      <c r="H35" s="629">
        <v>2245</v>
      </c>
      <c r="I35" s="629">
        <v>2418</v>
      </c>
      <c r="J35" s="629">
        <v>14</v>
      </c>
      <c r="K35" s="629">
        <v>2432</v>
      </c>
    </row>
    <row r="36" spans="1:11" ht="11.25" customHeight="1">
      <c r="A36" s="1167" t="s">
        <v>1584</v>
      </c>
      <c r="B36" s="1167"/>
      <c r="C36" s="1167"/>
      <c r="D36" s="1167"/>
      <c r="E36" s="1167"/>
      <c r="F36" s="1167"/>
      <c r="G36" s="1167"/>
      <c r="H36" s="1167"/>
      <c r="I36" s="1167"/>
      <c r="J36" s="1167"/>
      <c r="K36" s="1167"/>
    </row>
    <row r="37" spans="1:11">
      <c r="F37" s="262"/>
      <c r="G37" s="262"/>
    </row>
    <row r="38" spans="1:11">
      <c r="F38" s="262"/>
      <c r="G38" s="262"/>
    </row>
    <row r="39" spans="1:11">
      <c r="A39" s="1167"/>
      <c r="B39" s="1167"/>
      <c r="C39" s="1167"/>
      <c r="D39" s="1167"/>
      <c r="E39" s="1167"/>
      <c r="F39" s="1167"/>
      <c r="G39" s="1167"/>
      <c r="H39" s="1167"/>
      <c r="I39" s="1167"/>
      <c r="J39" s="1167"/>
      <c r="K39" s="1167"/>
    </row>
    <row r="40" spans="1:11">
      <c r="F40" s="262"/>
      <c r="G40" s="262"/>
    </row>
  </sheetData>
  <mergeCells count="35">
    <mergeCell ref="A17:B17"/>
    <mergeCell ref="A12:B12"/>
    <mergeCell ref="A22:B22"/>
    <mergeCell ref="A7:B7"/>
    <mergeCell ref="A8:B8"/>
    <mergeCell ref="A6:B6"/>
    <mergeCell ref="A11:B11"/>
    <mergeCell ref="A39:K39"/>
    <mergeCell ref="A1:K1"/>
    <mergeCell ref="C3:I3"/>
    <mergeCell ref="A9:B9"/>
    <mergeCell ref="A21:B21"/>
    <mergeCell ref="A10:B10"/>
    <mergeCell ref="A14:B14"/>
    <mergeCell ref="A4:B4"/>
    <mergeCell ref="A16:B16"/>
    <mergeCell ref="A13:B13"/>
    <mergeCell ref="A15:B15"/>
    <mergeCell ref="A5:B5"/>
    <mergeCell ref="A23:B23"/>
    <mergeCell ref="A18:B18"/>
    <mergeCell ref="A36:K36"/>
    <mergeCell ref="C20:I20"/>
    <mergeCell ref="A27:B27"/>
    <mergeCell ref="A28:B28"/>
    <mergeCell ref="A35:B35"/>
    <mergeCell ref="A31:B31"/>
    <mergeCell ref="A24:B24"/>
    <mergeCell ref="A29:B29"/>
    <mergeCell ref="A30:B30"/>
    <mergeCell ref="A32:B32"/>
    <mergeCell ref="A25:B25"/>
    <mergeCell ref="A26:B26"/>
    <mergeCell ref="A33:B33"/>
    <mergeCell ref="A34:B34"/>
  </mergeCells>
  <phoneticPr fontId="10"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46</vt:i4>
      </vt:variant>
      <vt:variant>
        <vt:lpstr>Named Ranges</vt:lpstr>
      </vt:variant>
      <vt:variant>
        <vt:i4>48</vt:i4>
      </vt:variant>
    </vt:vector>
  </HeadingPairs>
  <TitlesOfParts>
    <vt:vector size="94" baseType="lpstr">
      <vt:lpstr>Measures of profit</vt:lpstr>
      <vt:lpstr>Five Years in Figures</vt:lpstr>
      <vt:lpstr>Quarterly Figures</vt:lpstr>
      <vt:lpstr>Calculation of Financial Ratios</vt:lpstr>
      <vt:lpstr>Income Statement</vt:lpstr>
      <vt:lpstr>OCI</vt:lpstr>
      <vt:lpstr>Balance Sheet</vt:lpstr>
      <vt:lpstr>Cash Flow</vt:lpstr>
      <vt:lpstr>Equity</vt:lpstr>
      <vt:lpstr>Note 1</vt:lpstr>
      <vt:lpstr>Note 2</vt:lpstr>
      <vt:lpstr>Note 3</vt:lpstr>
      <vt:lpstr>Note 4</vt:lpstr>
      <vt:lpstr>Note 5</vt:lpstr>
      <vt:lpstr>Note 6</vt:lpstr>
      <vt:lpstr>Note 7</vt:lpstr>
      <vt:lpstr>Note 8</vt:lpstr>
      <vt:lpstr>Note 9</vt:lpstr>
      <vt:lpstr>Note 10</vt:lpstr>
      <vt:lpstr>Note 11</vt:lpstr>
      <vt:lpstr>Note 12</vt:lpstr>
      <vt:lpstr>Note 13</vt:lpstr>
      <vt:lpstr>Note 14</vt:lpstr>
      <vt:lpstr>Note 15</vt:lpstr>
      <vt:lpstr>Note 16</vt:lpstr>
      <vt:lpstr>Note 17</vt:lpstr>
      <vt:lpstr>Note 18</vt:lpstr>
      <vt:lpstr>Note 19</vt:lpstr>
      <vt:lpstr>Note 20</vt:lpstr>
      <vt:lpstr>Note 21</vt:lpstr>
      <vt:lpstr>Note 22</vt:lpstr>
      <vt:lpstr>Note 23</vt:lpstr>
      <vt:lpstr>Note 24</vt:lpstr>
      <vt:lpstr>Note 25</vt:lpstr>
      <vt:lpstr>Note 26</vt:lpstr>
      <vt:lpstr>Note 27</vt:lpstr>
      <vt:lpstr>Note 28</vt:lpstr>
      <vt:lpstr>Note 29</vt:lpstr>
      <vt:lpstr>Note 30</vt:lpstr>
      <vt:lpstr>Note 31</vt:lpstr>
      <vt:lpstr>Note 32</vt:lpstr>
      <vt:lpstr>Note 33</vt:lpstr>
      <vt:lpstr>Note 34</vt:lpstr>
      <vt:lpstr>Note 35</vt:lpstr>
      <vt:lpstr>check versio</vt:lpstr>
      <vt:lpstr>Sheet1</vt:lpstr>
      <vt:lpstr>kvastaava</vt:lpstr>
      <vt:lpstr>kvastattavaa</vt:lpstr>
      <vt:lpstr>'Balance Sheet'!Print_Area</vt:lpstr>
      <vt:lpstr>'Calculation of Financial Ratios'!Print_Area</vt:lpstr>
      <vt:lpstr>'Cash Flow'!Print_Area</vt:lpstr>
      <vt:lpstr>'check versio'!Print_Area</vt:lpstr>
      <vt:lpstr>Equity!Print_Area</vt:lpstr>
      <vt:lpstr>'Five Years in Figures'!Print_Area</vt:lpstr>
      <vt:lpstr>'Income Statement'!Print_Area</vt:lpstr>
      <vt:lpstr>'Measures of profit'!Print_Area</vt:lpstr>
      <vt:lpstr>'Note 1'!Print_Area</vt:lpstr>
      <vt:lpstr>'Note 10'!Print_Area</vt:lpstr>
      <vt:lpstr>'Note 11'!Print_Area</vt:lpstr>
      <vt:lpstr>'Note 12'!Print_Area</vt:lpstr>
      <vt:lpstr>'Note 13'!Print_Area</vt:lpstr>
      <vt:lpstr>'Note 14'!Print_Area</vt:lpstr>
      <vt:lpstr>'Note 15'!Print_Area</vt:lpstr>
      <vt:lpstr>'Note 16'!Print_Area</vt:lpstr>
      <vt:lpstr>'Note 17'!Print_Area</vt:lpstr>
      <vt:lpstr>'Note 18'!Print_Area</vt:lpstr>
      <vt:lpstr>'Note 19'!Print_Area</vt:lpstr>
      <vt:lpstr>'Note 2'!Print_Area</vt:lpstr>
      <vt:lpstr>'Note 20'!Print_Area</vt:lpstr>
      <vt:lpstr>'Note 21'!Print_Area</vt:lpstr>
      <vt:lpstr>'Note 22'!Print_Area</vt:lpstr>
      <vt:lpstr>'Note 23'!Print_Area</vt:lpstr>
      <vt:lpstr>'Note 24'!Print_Area</vt:lpstr>
      <vt:lpstr>'Note 25'!Print_Area</vt:lpstr>
      <vt:lpstr>'Note 26'!Print_Area</vt:lpstr>
      <vt:lpstr>'Note 27'!Print_Area</vt:lpstr>
      <vt:lpstr>'Note 28'!Print_Area</vt:lpstr>
      <vt:lpstr>'Note 29'!Print_Area</vt:lpstr>
      <vt:lpstr>'Note 3'!Print_Area</vt:lpstr>
      <vt:lpstr>'Note 30'!Print_Area</vt:lpstr>
      <vt:lpstr>'Note 31'!Print_Area</vt:lpstr>
      <vt:lpstr>'Note 32'!Print_Area</vt:lpstr>
      <vt:lpstr>'Note 33'!Print_Area</vt:lpstr>
      <vt:lpstr>'Note 34'!Print_Area</vt:lpstr>
      <vt:lpstr>'Note 35'!Print_Area</vt:lpstr>
      <vt:lpstr>'Note 4'!Print_Area</vt:lpstr>
      <vt:lpstr>'Note 5'!Print_Area</vt:lpstr>
      <vt:lpstr>'Note 6'!Print_Area</vt:lpstr>
      <vt:lpstr>'Note 7'!Print_Area</vt:lpstr>
      <vt:lpstr>'Note 8'!Print_Area</vt:lpstr>
      <vt:lpstr>'Note 9'!Print_Area</vt:lpstr>
      <vt:lpstr>OCI!Print_Area</vt:lpstr>
      <vt:lpstr>'Quarterly Figures'!Print_Area</vt:lpstr>
      <vt:lpstr>virallvastaavaa</vt:lpstr>
    </vt:vector>
  </TitlesOfParts>
  <Company>Metra Oyj Abp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Chris Purcell</cp:lastModifiedBy>
  <cp:lastPrinted>2018-01-19T19:39:19Z</cp:lastPrinted>
  <dcterms:created xsi:type="dcterms:W3CDTF">1999-05-28T08:16:58Z</dcterms:created>
  <dcterms:modified xsi:type="dcterms:W3CDTF">2019-02-05T15:45:07Z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