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412\Annual Report\"/>
    </mc:Choice>
  </mc:AlternateContent>
  <bookViews>
    <workbookView xWindow="0" yWindow="-105" windowWidth="10230" windowHeight="8010" tabRatio="892"/>
  </bookViews>
  <sheets>
    <sheet name="Five Years in Figures" sheetId="72" r:id="rId1"/>
    <sheet name="Calculation of Financial Ratios" sheetId="73" r:id="rId2"/>
    <sheet name="Income Statement" sheetId="33" r:id="rId3"/>
    <sheet name="OCI" sheetId="87" r:id="rId4"/>
    <sheet name="Balance Sheet" sheetId="34" r:id="rId5"/>
    <sheet name="Cash Flow" sheetId="35" r:id="rId6"/>
    <sheet name="Equity" sheetId="37" r:id="rId7"/>
    <sheet name="Note 1" sheetId="86" r:id="rId8"/>
    <sheet name="Note 2" sheetId="38" r:id="rId9"/>
    <sheet name="Note 3" sheetId="88" r:id="rId10"/>
    <sheet name="Note 4" sheetId="39" r:id="rId11"/>
    <sheet name="Note 5" sheetId="40" r:id="rId12"/>
    <sheet name="Note 6" sheetId="41" r:id="rId13"/>
    <sheet name="Note 7" sheetId="42" r:id="rId14"/>
    <sheet name="Note 8" sheetId="51" r:id="rId15"/>
    <sheet name="Note 9" sheetId="89" r:id="rId16"/>
    <sheet name="Note 10" sheetId="80" r:id="rId17"/>
    <sheet name="Note 11" sheetId="49" r:id="rId18"/>
    <sheet name="Note 12" sheetId="48" r:id="rId19"/>
    <sheet name="Note 13" sheetId="85" r:id="rId20"/>
    <sheet name="Note 14" sheetId="84" r:id="rId21"/>
    <sheet name="Note 15" sheetId="45" r:id="rId22"/>
    <sheet name="Note 16" sheetId="43" r:id="rId23"/>
    <sheet name="Note 17" sheetId="52" r:id="rId24"/>
    <sheet name="Note 18" sheetId="60" r:id="rId25"/>
    <sheet name="Note 19" sheetId="59" r:id="rId26"/>
    <sheet name="Note 20" sheetId="58" r:id="rId27"/>
    <sheet name="Note 21" sheetId="57" r:id="rId28"/>
    <sheet name="Note 22" sheetId="56" r:id="rId29"/>
    <sheet name="Note 23" sheetId="55" r:id="rId30"/>
    <sheet name="Note 24" sheetId="63" r:id="rId31"/>
    <sheet name="Note 25" sheetId="62" r:id="rId32"/>
    <sheet name="Note 26" sheetId="67" r:id="rId33"/>
    <sheet name="Note 27" sheetId="66" r:id="rId34"/>
    <sheet name="Note 28" sheetId="65" r:id="rId35"/>
    <sheet name="Note 29" sheetId="64" r:id="rId36"/>
    <sheet name="Note 30" sheetId="70" r:id="rId37"/>
    <sheet name="Note 31" sheetId="83" r:id="rId38"/>
    <sheet name="Note 32" sheetId="68" r:id="rId39"/>
    <sheet name="Note 33" sheetId="82" r:id="rId40"/>
    <sheet name="Note 34" sheetId="81" r:id="rId41"/>
    <sheet name="Quarterly Figures" sheetId="74" r:id="rId42"/>
    <sheet name="check versio" sheetId="15" state="hidden" r:id="rId43"/>
    <sheet name="Sheet1" sheetId="76" r:id="rId44"/>
  </sheets>
  <definedNames>
    <definedName name="G" localSheetId="37">'Note 31'!#REF!</definedName>
    <definedName name="kvastaava">'Balance Sheet'!$A$1:$E$24</definedName>
    <definedName name="kvastattavaa">'Balance Sheet'!$A$34:$E$69</definedName>
    <definedName name="_xlnm.Print_Area" localSheetId="4">'Balance Sheet'!$A$1:$E$78</definedName>
    <definedName name="_xlnm.Print_Area" localSheetId="1">'Calculation of Financial Ratios'!$A$1:$C$56</definedName>
    <definedName name="_xlnm.Print_Area" localSheetId="5">'Cash Flow'!$A$1:$E$61</definedName>
    <definedName name="_xlnm.Print_Area" localSheetId="42">'check versio'!$A$324:$H$366</definedName>
    <definedName name="_xlnm.Print_Area" localSheetId="6">Equity!$A$1:$K$41</definedName>
    <definedName name="_xlnm.Print_Area" localSheetId="0">'Five Years in Figures'!$A$1:$H$67</definedName>
    <definedName name="_xlnm.Print_Area" localSheetId="2">'Income Statement'!$A$1:$F$47</definedName>
    <definedName name="_xlnm.Print_Area" localSheetId="7">'Note 1'!$A$1:$G$45</definedName>
    <definedName name="_xlnm.Print_Area" localSheetId="16">'Note 10'!$A$1:$C$25</definedName>
    <definedName name="_xlnm.Print_Area" localSheetId="17">'Note 11'!$A$1:$D$39</definedName>
    <definedName name="_xlnm.Print_Area" localSheetId="18">'Note 12'!$A$1:$D$18</definedName>
    <definedName name="_xlnm.Print_Area" localSheetId="19">'Note 13'!$A$1:$F$83</definedName>
    <definedName name="_xlnm.Print_Area" localSheetId="20">'Note 14'!$A$1:$H$46</definedName>
    <definedName name="_xlnm.Print_Area" localSheetId="21">'Note 15'!$A$1:$I$44</definedName>
    <definedName name="_xlnm.Print_Area" localSheetId="22">'Note 16'!$A$1:$F$22</definedName>
    <definedName name="_xlnm.Print_Area" localSheetId="23">'Note 17'!$A$1:$C$12</definedName>
    <definedName name="_xlnm.Print_Area" localSheetId="24">'Note 18'!$A$1:$I$52</definedName>
    <definedName name="_xlnm.Print_Area" localSheetId="25">'Note 19'!$A$1:$C$20</definedName>
    <definedName name="_xlnm.Print_Area" localSheetId="8">'Note 2'!$A$1:$D$4</definedName>
    <definedName name="_xlnm.Print_Area" localSheetId="26">'Note 20'!$A$1:$C$8</definedName>
    <definedName name="_xlnm.Print_Area" localSheetId="27">'Note 21'!$A$1:$H$45</definedName>
    <definedName name="_xlnm.Print_Area" localSheetId="28">'Note 22'!$A$1:$E$96</definedName>
    <definedName name="_xlnm.Print_Area" localSheetId="29">'Note 23'!$A$1:$E$49</definedName>
    <definedName name="_xlnm.Print_Area" localSheetId="30">'Note 24'!$A$1:$G$29</definedName>
    <definedName name="_xlnm.Print_Area" localSheetId="31">'Note 25'!$A$1:$F$34</definedName>
    <definedName name="_xlnm.Print_Area" localSheetId="32">'Note 26'!$A$1:$C$15</definedName>
    <definedName name="_xlnm.Print_Area" localSheetId="33">'Note 27'!$A$1:$F$64</definedName>
    <definedName name="_xlnm.Print_Area" localSheetId="34">'Note 28'!$A$1:$F$30</definedName>
    <definedName name="_xlnm.Print_Area" localSheetId="35">'Note 29'!$A$1:$D$63</definedName>
    <definedName name="_xlnm.Print_Area" localSheetId="9">'Note 3'!$A$1:$C$43</definedName>
    <definedName name="_xlnm.Print_Area" localSheetId="36">'Note 30'!$A$1:$E$13</definedName>
    <definedName name="_xlnm.Print_Area" localSheetId="37">'Note 31'!$A$1:$F$20</definedName>
    <definedName name="_xlnm.Print_Area" localSheetId="38">'Note 32'!$A$1:$E$103</definedName>
    <definedName name="_xlnm.Print_Area" localSheetId="39">'Note 33'!$A$1:$E$123</definedName>
    <definedName name="_xlnm.Print_Area" localSheetId="40">'Note 34'!$A$1:$E$4</definedName>
    <definedName name="_xlnm.Print_Area" localSheetId="10">'Note 4'!$A$1:$D$11</definedName>
    <definedName name="_xlnm.Print_Area" localSheetId="11">'Note 5'!$A$1:$C$17</definedName>
    <definedName name="_xlnm.Print_Area" localSheetId="12">'Note 6'!$A$1:$C$11</definedName>
    <definedName name="_xlnm.Print_Area" localSheetId="13">'Note 7'!$A$1:$D$26</definedName>
    <definedName name="_xlnm.Print_Area" localSheetId="14">'Note 8'!$A$1:$C$14</definedName>
    <definedName name="_xlnm.Print_Area" localSheetId="15">'Note 9'!$A$1:$C$11</definedName>
    <definedName name="_xlnm.Print_Area" localSheetId="3">OCI!$A$1:$D$41</definedName>
    <definedName name="_xlnm.Print_Area" localSheetId="41">'Quarterly Figures'!$A$1:$I$35</definedName>
    <definedName name="virallvastaavaa">'Balance Sheet'!$A$1:$E$24</definedName>
  </definedNames>
  <calcPr calcId="15251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9" i="15"/>
  <c r="B99" i="15"/>
  <c r="B12" i="15"/>
  <c r="B100" i="15"/>
  <c r="B37" i="15"/>
  <c r="B97" i="15"/>
  <c r="B15" i="15"/>
  <c r="B63" i="15"/>
  <c r="B53" i="15"/>
  <c r="B11" i="15"/>
  <c r="B16" i="15"/>
  <c r="B36" i="15"/>
  <c r="B107" i="15"/>
  <c r="B39" i="15"/>
  <c r="B62" i="15"/>
  <c r="B40" i="15"/>
  <c r="B44" i="15"/>
  <c r="B98" i="15"/>
  <c r="B10" i="15"/>
  <c r="B13" i="15"/>
  <c r="B96" i="15"/>
  <c r="B54" i="15"/>
  <c r="B67" i="15"/>
  <c r="B46" i="15"/>
  <c r="B85" i="15"/>
  <c r="B38" i="15"/>
  <c r="B17" i="15"/>
  <c r="B61" i="15"/>
  <c r="B45" i="15"/>
  <c r="B66" i="15"/>
  <c r="B57" i="15"/>
  <c r="B24" i="15"/>
  <c r="B81" i="15"/>
  <c r="B41" i="15"/>
  <c r="B153" i="15" l="1"/>
  <c r="B14" i="15"/>
  <c r="G154" i="15" s="1"/>
  <c r="G153" i="15"/>
  <c r="B259" i="15"/>
  <c r="B258" i="15" s="1"/>
  <c r="B42" i="15"/>
  <c r="B101" i="15"/>
  <c r="B64" i="15"/>
  <c r="B47" i="15"/>
  <c r="B68" i="15"/>
  <c r="G156" i="15"/>
  <c r="F156" i="15" s="1"/>
  <c r="B82" i="15"/>
  <c r="G157" i="15"/>
  <c r="E157" i="15" s="1"/>
  <c r="B268" i="15"/>
  <c r="B163" i="15"/>
  <c r="G163" i="15"/>
  <c r="F163" i="15" s="1"/>
  <c r="B79" i="15"/>
  <c r="B266" i="15"/>
  <c r="B80" i="15"/>
  <c r="G155" i="15"/>
  <c r="F155" i="15" s="1"/>
  <c r="B108" i="15"/>
  <c r="B55" i="15"/>
  <c r="B58" i="15" s="1"/>
  <c r="J81" i="15"/>
  <c r="B49" i="15" l="1"/>
  <c r="B154" i="15"/>
  <c r="B72" i="15"/>
  <c r="B18" i="15"/>
  <c r="G158" i="15" s="1"/>
  <c r="B263" i="15"/>
  <c r="B262" i="15" s="1"/>
  <c r="B270" i="15" s="1"/>
  <c r="B276" i="15" s="1"/>
  <c r="B70" i="15"/>
  <c r="G161" i="15" s="1"/>
  <c r="K49" i="15"/>
  <c r="K72" i="15" l="1"/>
  <c r="G160" i="15"/>
  <c r="B20" i="15"/>
  <c r="B78" i="15"/>
  <c r="B84" i="15" s="1"/>
  <c r="B86" i="15" s="1"/>
  <c r="B103" i="15" s="1"/>
  <c r="B110" i="15" s="1"/>
  <c r="B111" i="15" s="1"/>
  <c r="B23" i="15" l="1"/>
  <c r="B25" i="15" s="1"/>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<sst xmlns="http://schemas.openxmlformats.org/spreadsheetml/2006/main" count="2662" uniqueCount="1485">
  <si>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</si>
  <si>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</si>
  <si>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</si>
  <si>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</si>
  <si>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</si>
  <si>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</si>
  <si>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</si>
  <si>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</si>
  <si>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</si>
  <si>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</si>
  <si>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</si>
  <si>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</si>
  <si>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</si>
  <si>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</si>
  <si>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</si>
  <si>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</si>
  <si>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</si>
  <si>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</si>
  <si>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</si>
  <si>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</si>
  <si>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</si>
  <si>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</si>
  <si>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</si>
  <si>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</si>
  <si>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</si>
  <si>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</si>
  <si>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</si>
  <si>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Unlisted shares (level 3)</t>
  </si>
  <si>
    <t>Wärtsilä Peru S.A.C.</t>
  </si>
  <si>
    <t>Share of result of associates and joint ventures</t>
  </si>
  <si>
    <t>Share of result</t>
  </si>
  <si>
    <t>Total equity</t>
  </si>
  <si>
    <t>Investments in associates and joint ventures</t>
  </si>
  <si>
    <t>Insurance receivables</t>
  </si>
  <si>
    <t>Project accruals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</si>
  <si>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</si>
  <si>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</si>
  <si>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</si>
  <si>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</si>
  <si>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</si>
  <si>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</si>
  <si>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</si>
  <si>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</si>
  <si>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</si>
  <si>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</si>
  <si>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</si>
  <si>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</si>
  <si>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</si>
  <si>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</si>
  <si>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</si>
  <si>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</si>
  <si>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</si>
  <si>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</si>
  <si>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</si>
  <si>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</si>
  <si>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</si>
  <si>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</si>
  <si>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Current deposits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</si>
  <si>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</si>
  <si>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</si>
  <si>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</si>
  <si>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</si>
  <si>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</si>
  <si>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</si>
  <si>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</si>
  <si>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</si>
  <si>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</si>
  <si>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</si>
  <si>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</si>
  <si>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</si>
  <si>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</si>
  <si>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</si>
  <si>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</si>
  <si>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</si>
  <si>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</si>
  <si>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</si>
  <si>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</si>
  <si>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</si>
  <si>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</si>
  <si>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</si>
  <si>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</si>
  <si>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</si>
  <si>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</si>
  <si>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Wärtsilä Ship Design Singapore Pte Ltd</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</si>
  <si>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</si>
  <si>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</si>
  <si>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</si>
  <si>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</si>
  <si>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</si>
  <si>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</si>
  <si>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</si>
  <si>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</si>
  <si>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</si>
  <si>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</si>
  <si>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</si>
  <si>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</si>
  <si>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</si>
  <si>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</si>
  <si>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</si>
  <si>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</si>
  <si>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</si>
  <si>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</si>
  <si>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</si>
  <si>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</si>
  <si>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</si>
  <si>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</si>
  <si>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</si>
  <si>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</si>
  <si>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</si>
  <si>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</si>
  <si>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</si>
  <si>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</si>
  <si>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</si>
  <si>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</si>
  <si>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</si>
  <si>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</si>
  <si>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</si>
  <si>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</si>
  <si>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</si>
  <si>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</si>
  <si>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</si>
  <si>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</si>
  <si>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</si>
  <si>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</si>
  <si>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</si>
  <si>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</si>
  <si>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</si>
  <si>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</si>
  <si>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</si>
  <si>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</si>
  <si>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</si>
  <si>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</si>
  <si>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</si>
  <si>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</si>
  <si>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</si>
  <si>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</si>
  <si>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</si>
  <si>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</si>
  <si>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</si>
  <si>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</si>
  <si>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</si>
  <si>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</si>
  <si>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</si>
  <si>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Interest-bearing liabilities, non-current</t>
  </si>
  <si>
    <t xml:space="preserve">Net sales </t>
  </si>
  <si>
    <t>Share 
capital</t>
  </si>
  <si>
    <t>Fair 
value 
reserve</t>
  </si>
  <si>
    <t>Retained 
earnings</t>
  </si>
  <si>
    <t>Total 
equity</t>
  </si>
  <si>
    <t>Total financial income and expenses</t>
  </si>
  <si>
    <t>Portugal</t>
  </si>
  <si>
    <t>Neptun Maritime AS</t>
  </si>
  <si>
    <t>Norway</t>
  </si>
  <si>
    <t>Cosco-Shipyard Total Automation Co Ltd.</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</si>
  <si>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</si>
  <si>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</si>
  <si>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</si>
  <si>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</si>
  <si>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</si>
  <si>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</si>
  <si>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</si>
  <si>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</si>
  <si>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</si>
  <si>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</si>
  <si>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</si>
  <si>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</si>
  <si>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</si>
  <si>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</si>
  <si>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</si>
  <si>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</si>
  <si>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</si>
  <si>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</si>
  <si>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</si>
  <si>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</si>
  <si>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</si>
  <si>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</si>
  <si>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</si>
  <si>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</si>
  <si>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</si>
  <si>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</si>
  <si>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</si>
  <si>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</si>
  <si>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</si>
  <si>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Order intake</t>
  </si>
  <si>
    <t>Holding %</t>
  </si>
  <si>
    <t>Qingdao Qiyao Wärtsilä MHI Linshan Marine Diesel Co Ltd.</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</si>
  <si>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</si>
  <si>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</si>
  <si>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</si>
  <si>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</si>
  <si>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</si>
  <si>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</si>
  <si>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</si>
  <si>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</si>
  <si>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</si>
  <si>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</si>
  <si>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</si>
  <si>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</si>
  <si>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</si>
  <si>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</si>
  <si>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</si>
  <si>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</si>
  <si>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Project costs</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</si>
  <si>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</si>
  <si>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</si>
  <si>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</si>
  <si>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</si>
  <si>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</si>
  <si>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</si>
  <si>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</si>
  <si>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</si>
  <si>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</si>
  <si>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</si>
  <si>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</si>
  <si>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</si>
  <si>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</si>
  <si>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</si>
  <si>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</si>
  <si>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</si>
  <si>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</si>
  <si>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</si>
  <si>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</si>
  <si>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</si>
  <si>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</si>
  <si>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</si>
  <si>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</si>
  <si>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</si>
  <si>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</si>
  <si>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</si>
  <si>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</si>
  <si>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</si>
  <si>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</si>
  <si>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</si>
  <si>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</si>
  <si>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</si>
  <si>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</si>
  <si>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</si>
  <si>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</si>
  <si>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</si>
  <si>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</si>
  <si>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</si>
  <si>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</si>
  <si>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</si>
  <si>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Venezuela</t>
  </si>
  <si>
    <t>Singapore</t>
  </si>
  <si>
    <t>Hong Kong</t>
  </si>
  <si>
    <t>South Korea</t>
  </si>
  <si>
    <t>Taiwan</t>
  </si>
  <si>
    <t xml:space="preserve"> Indonesia</t>
  </si>
  <si>
    <t>Australia</t>
  </si>
  <si>
    <t>India</t>
  </si>
  <si>
    <t>Pakistan</t>
  </si>
  <si>
    <t>Total comprehensive income attributable to:</t>
  </si>
  <si>
    <t>Loans from pension insurance companies*</t>
  </si>
  <si>
    <t>Loans from other financial institutions*</t>
  </si>
  <si>
    <t>Employee benefit expenses</t>
  </si>
  <si>
    <t>Nominal amounts of rents according to leasing contracts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</si>
  <si>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</si>
  <si>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</si>
  <si>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</si>
  <si>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</si>
  <si>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</si>
  <si>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</si>
  <si>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</si>
  <si>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</si>
  <si>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</si>
  <si>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</si>
  <si>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</si>
  <si>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</si>
  <si>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</si>
  <si>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</si>
  <si>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</si>
  <si>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Accruals from long-term contracts</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</si>
  <si>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</si>
  <si>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</si>
  <si>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</si>
  <si>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</si>
  <si>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</si>
  <si>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</si>
  <si>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</si>
  <si>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</si>
  <si>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</si>
  <si>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</si>
  <si>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</si>
  <si>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</si>
  <si>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</si>
  <si>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</si>
  <si>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</si>
  <si>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</si>
  <si>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</si>
  <si>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</si>
  <si>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</si>
  <si>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</si>
  <si>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</si>
  <si>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</si>
  <si>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</si>
  <si>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</si>
  <si>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</si>
  <si>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</si>
  <si>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</si>
  <si>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</si>
  <si>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</si>
  <si>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</si>
  <si>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</si>
  <si>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</si>
  <si>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</si>
  <si>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</si>
  <si>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</si>
  <si>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</si>
  <si>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</si>
  <si>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</si>
  <si>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</si>
  <si>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</si>
  <si>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</si>
  <si>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</si>
  <si>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</si>
  <si>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</si>
  <si>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</si>
  <si>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</si>
  <si>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</si>
  <si>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</si>
  <si>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</si>
  <si>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</si>
  <si>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</si>
  <si>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</si>
  <si>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</si>
  <si>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</si>
  <si>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</si>
  <si>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</si>
  <si>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</si>
  <si>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</si>
  <si>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</si>
  <si>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</si>
  <si>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</si>
  <si>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Share based bonuses</t>
  </si>
  <si>
    <t>Dividends</t>
  </si>
  <si>
    <t>Business segments 1-6/2006</t>
  </si>
  <si>
    <t>Other commitments</t>
  </si>
  <si>
    <t>Tulos/osake, EUR</t>
  </si>
  <si>
    <t>Laimennettu tulos/osake, EUR</t>
  </si>
  <si>
    <t>Investments available for sale</t>
  </si>
  <si>
    <t>Services</t>
  </si>
  <si>
    <t>Dividend income</t>
  </si>
  <si>
    <t>Effect of changed tax rates</t>
  </si>
  <si>
    <t>Change in inventories of finished goods &amp; work in progress</t>
  </si>
  <si>
    <t>Receivables from the revenue recognition netted with the advances received at 31 December</t>
  </si>
  <si>
    <t>Return on equity (ROE)</t>
  </si>
  <si>
    <t>Rental accruals</t>
  </si>
  <si>
    <t>TEUR</t>
  </si>
  <si>
    <t>Change in deferred tax</t>
  </si>
  <si>
    <t>VAT liabilities</t>
  </si>
  <si>
    <t>Cash flow from financing activities:</t>
  </si>
  <si>
    <t>Finansieringens kassaflöde:</t>
  </si>
  <si>
    <t>Maksullinen osakeanti</t>
  </si>
  <si>
    <t>Interest expenses</t>
  </si>
  <si>
    <t>Other financial expenses</t>
  </si>
  <si>
    <t>Investment properties</t>
  </si>
  <si>
    <t>Interest-bearing investments</t>
  </si>
  <si>
    <t>Interest-bearing receivables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</si>
  <si>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</si>
  <si>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</si>
  <si>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</si>
  <si>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</si>
  <si>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</si>
  <si>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</si>
  <si>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</si>
  <si>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</si>
  <si>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</si>
  <si>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</si>
  <si>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</si>
  <si>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</si>
  <si>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</si>
  <si>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</si>
  <si>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</si>
  <si>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</si>
  <si>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</si>
  <si>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</si>
  <si>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</si>
  <si>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</si>
  <si>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</si>
  <si>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</si>
  <si>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</si>
  <si>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</si>
  <si>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</si>
  <si>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</si>
  <si>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</si>
  <si>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</si>
  <si>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</si>
  <si>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</si>
  <si>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on behalf of associated companies</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</si>
  <si>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</si>
  <si>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</si>
  <si>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</si>
  <si>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</si>
  <si>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</si>
  <si>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</si>
  <si>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</si>
  <si>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</si>
  <si>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</si>
  <si>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</si>
  <si>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</si>
  <si>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</si>
  <si>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</si>
  <si>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</si>
  <si>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</si>
  <si>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</si>
  <si>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</si>
  <si>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</si>
  <si>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</si>
  <si>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</si>
  <si>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</si>
  <si>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</si>
  <si>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</si>
  <si>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</si>
  <si>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</si>
  <si>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</si>
  <si>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</si>
  <si>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</si>
  <si>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</si>
  <si>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Ukraine</t>
  </si>
  <si>
    <t>KPMG</t>
  </si>
  <si>
    <t>Liabilities, non-interest-bearing, increase (+) / decrease (-)</t>
  </si>
  <si>
    <t>Anläggningstillgångar, långfristiga</t>
  </si>
  <si>
    <t>Wärtsilä Vostok, LLC</t>
  </si>
  <si>
    <t>Wärtsilä Hungary Kft</t>
  </si>
  <si>
    <t>Wärtsilä Ukraine LLC</t>
  </si>
  <si>
    <t>Wärtsilä Lanka Ltd.</t>
  </si>
  <si>
    <t>Wärtsilä Azerbaijan LLC</t>
  </si>
  <si>
    <t>Wärtsilä Central Africa Ltd.</t>
  </si>
  <si>
    <t>Wärtsilä UK Ltd</t>
  </si>
  <si>
    <t>Wärtsilä Eastern Africa S.A.</t>
  </si>
  <si>
    <t>Panama</t>
  </si>
  <si>
    <t>Vietnam</t>
  </si>
  <si>
    <t>Financial items and taxes:</t>
  </si>
  <si>
    <t>Interest and other financial expenses</t>
  </si>
  <si>
    <t>Interest and other financial income</t>
  </si>
  <si>
    <t>S110000</t>
  </si>
  <si>
    <t>S148010</t>
  </si>
  <si>
    <t>Reclassification</t>
  </si>
  <si>
    <t>Exchange rate differences*</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</si>
  <si>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</si>
  <si>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</si>
  <si>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</si>
  <si>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</si>
  <si>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</si>
  <si>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</si>
  <si>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</si>
  <si>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</si>
  <si>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</si>
  <si>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</si>
  <si>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</si>
  <si>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</si>
  <si>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</si>
  <si>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</si>
  <si>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</si>
  <si>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</si>
  <si>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</si>
  <si>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</si>
  <si>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</si>
  <si>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</si>
  <si>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</si>
  <si>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</si>
  <si>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</si>
  <si>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</si>
  <si>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</si>
  <si>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</si>
  <si>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</si>
  <si>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</si>
  <si>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</si>
  <si>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</si>
  <si>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</si>
  <si>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</si>
  <si>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</si>
  <si>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</si>
  <si>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</si>
  <si>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Past due 1 year</t>
  </si>
  <si>
    <t>Equity price risk</t>
  </si>
  <si>
    <t>Suoraan omaan pääomaan kirjatut nettotuotot</t>
  </si>
  <si>
    <t xml:space="preserve">   Samaan konserniin kuuluvien yritysten puolesta</t>
  </si>
  <si>
    <t>Cash flow hedges</t>
  </si>
  <si>
    <t>Bangladesh</t>
  </si>
  <si>
    <t>Saudi Arabia</t>
  </si>
  <si>
    <t>United Arab Emirates</t>
  </si>
  <si>
    <t>South Africa</t>
  </si>
  <si>
    <t>Kenya</t>
  </si>
  <si>
    <t>Interest-bearing liabilities, current</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</si>
  <si>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</si>
  <si>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</si>
  <si>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</si>
  <si>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</si>
  <si>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</si>
  <si>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</si>
  <si>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</si>
  <si>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</si>
  <si>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</si>
  <si>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</si>
  <si>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</si>
  <si>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</si>
  <si>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</si>
  <si>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</si>
  <si>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</si>
  <si>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</si>
  <si>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</si>
  <si>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</si>
  <si>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</si>
  <si>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</si>
  <si>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</si>
  <si>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</si>
  <si>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</si>
  <si>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</si>
  <si>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</si>
  <si>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</si>
  <si>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</si>
  <si>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</si>
  <si>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</si>
  <si>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</si>
  <si>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</si>
  <si>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</si>
  <si>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</si>
  <si>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</si>
  <si>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</si>
  <si>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</si>
  <si>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</si>
  <si>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</si>
  <si>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</si>
  <si>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</si>
  <si>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</si>
  <si>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</si>
  <si>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Ship Power</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</si>
  <si>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</si>
  <si>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</si>
  <si>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</si>
  <si>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</si>
  <si>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</si>
  <si>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</si>
  <si>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</si>
  <si>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</si>
  <si>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</si>
  <si>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</si>
  <si>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</si>
  <si>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</si>
  <si>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</si>
  <si>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</si>
  <si>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</si>
  <si>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Currency distribution of currency forwards and currency options</t>
  </si>
  <si>
    <t>Räntefuturer</t>
  </si>
  <si>
    <t>Deferred tax assets</t>
  </si>
  <si>
    <t>Tax loss carry-forwards</t>
  </si>
  <si>
    <t>Nominal values of derivative financial instruments (level 2)</t>
  </si>
  <si>
    <t>Interest rate risk</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</si>
  <si>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</si>
  <si>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</si>
  <si>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</si>
  <si>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</si>
  <si>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</si>
  <si>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</si>
  <si>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</si>
  <si>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</si>
  <si>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</si>
  <si>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</si>
  <si>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</si>
  <si>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</si>
  <si>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</si>
  <si>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</si>
  <si>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</si>
  <si>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</si>
  <si>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</si>
  <si>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</si>
  <si>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</si>
  <si>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</si>
  <si>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</si>
  <si>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Paul Ehrnrooth, member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</si>
  <si>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</si>
  <si>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</si>
  <si>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</si>
  <si>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</si>
  <si>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</si>
  <si>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</si>
  <si>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</si>
  <si>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</si>
  <si>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</si>
  <si>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</si>
  <si>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</si>
  <si>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</si>
  <si>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</si>
  <si>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</si>
  <si>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</si>
  <si>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</si>
  <si>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</si>
  <si>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</si>
  <si>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</si>
  <si>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</si>
  <si>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</si>
  <si>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</si>
  <si>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</si>
  <si>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</si>
  <si>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</si>
  <si>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</si>
  <si>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</si>
  <si>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</si>
  <si>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</si>
  <si>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</si>
  <si>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</si>
  <si>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</si>
  <si>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</si>
  <si>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</si>
  <si>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</si>
  <si>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</si>
  <si>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</si>
  <si>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Changes in fair values of financial assets/liabilities at fair value through the statement of income</t>
  </si>
  <si>
    <t>Interest expenses on financial liabilities at fair value through the statement of income</t>
  </si>
  <si>
    <t>Equity and liabilities</t>
  </si>
  <si>
    <t>Thousands of shares</t>
  </si>
  <si>
    <t>Accumulated depreciation on disposals</t>
  </si>
  <si>
    <t>Condensed Statement of Income</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</si>
  <si>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</si>
  <si>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</si>
  <si>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</si>
  <si>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</si>
  <si>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</si>
  <si>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</si>
  <si>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</si>
  <si>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</si>
  <si>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</si>
  <si>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</si>
  <si>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</si>
  <si>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</si>
  <si>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</si>
  <si>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</si>
  <si>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</si>
  <si>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</si>
  <si>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</si>
  <si>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</si>
  <si>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</si>
  <si>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</si>
  <si>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</si>
  <si>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</si>
  <si>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</si>
  <si>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</si>
  <si>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</si>
  <si>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</si>
  <si>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</si>
  <si>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</si>
  <si>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</si>
  <si>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</si>
  <si>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</si>
  <si>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</si>
  <si>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</si>
  <si>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</si>
  <si>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Business area information</t>
  </si>
  <si>
    <t>BRL</t>
  </si>
  <si>
    <t>Wärtsilä Caribbean, Inc.</t>
  </si>
  <si>
    <t>Other shares</t>
  </si>
  <si>
    <t>Total shares</t>
  </si>
  <si>
    <t>Materials and consumables</t>
  </si>
  <si>
    <t>Wärtsilä Canada Inc.</t>
  </si>
  <si>
    <t>Acquired shares</t>
  </si>
  <si>
    <t>Capital risk management</t>
  </si>
  <si>
    <t>In the capital management Wärtsilä also follows the gearing development: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</si>
  <si>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</si>
  <si>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</si>
  <si>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</si>
  <si>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</si>
  <si>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</si>
  <si>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</si>
  <si>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</si>
  <si>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</si>
  <si>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</si>
  <si>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</si>
  <si>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</si>
  <si>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</si>
  <si>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</si>
  <si>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</si>
  <si>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</si>
  <si>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</si>
  <si>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</si>
  <si>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</si>
  <si>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</si>
  <si>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</si>
  <si>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</si>
  <si>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</si>
  <si>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</si>
  <si>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Advances received at 31 December</t>
  </si>
  <si>
    <t>Förändring av likvida medel, ökning (+) / minskning (-)</t>
  </si>
  <si>
    <t>Interest-bearing debt</t>
  </si>
  <si>
    <t>Räntebärande lån</t>
  </si>
  <si>
    <t>Others</t>
  </si>
  <si>
    <t>Other EU currencies</t>
  </si>
  <si>
    <t>CNY</t>
  </si>
  <si>
    <t>Other currencies</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</si>
  <si>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</si>
  <si>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</si>
  <si>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</si>
  <si>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</si>
  <si>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</si>
  <si>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</si>
  <si>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</si>
  <si>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</si>
  <si>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</si>
  <si>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</si>
  <si>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</si>
  <si>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</si>
  <si>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</si>
  <si>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</si>
  <si>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</si>
  <si>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</si>
  <si>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</si>
  <si>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</si>
  <si>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Dividends received</t>
  </si>
  <si>
    <t>Intangible rights</t>
  </si>
  <si>
    <t>Muut muutokset</t>
  </si>
  <si>
    <t>Övriga förändringar</t>
  </si>
  <si>
    <t>pääoma</t>
  </si>
  <si>
    <t>rahasto</t>
  </si>
  <si>
    <t>Muunto-</t>
  </si>
  <si>
    <t>erot</t>
  </si>
  <si>
    <t>Impairments</t>
  </si>
  <si>
    <t>Eget kapital 30.06.2006</t>
  </si>
  <si>
    <t>Liiketoimintasegmentit 1-6/2005</t>
  </si>
  <si>
    <t>Business segments 1-6/2005</t>
  </si>
  <si>
    <t>Power Plants</t>
  </si>
  <si>
    <t>Restructuring</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</si>
  <si>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</si>
  <si>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</si>
  <si>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</si>
  <si>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</si>
  <si>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</si>
  <si>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</si>
  <si>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</si>
  <si>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</si>
  <si>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</si>
  <si>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</si>
  <si>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</si>
  <si>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</si>
  <si>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</si>
  <si>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</si>
  <si>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</si>
  <si>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</si>
  <si>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</si>
  <si>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</si>
  <si>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</si>
  <si>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</si>
  <si>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</si>
  <si>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</si>
  <si>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</si>
  <si>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</si>
  <si>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</si>
  <si>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</si>
  <si>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</si>
  <si>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</si>
  <si>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</si>
  <si>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</si>
  <si>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</si>
  <si>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</si>
  <si>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</si>
  <si>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</si>
  <si>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</si>
  <si>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</si>
  <si>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</si>
  <si>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</si>
  <si>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</si>
  <si>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</si>
  <si>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</si>
  <si>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</si>
  <si>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</si>
  <si>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</si>
  <si>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</si>
  <si>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</si>
  <si>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</si>
  <si>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</si>
  <si>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</si>
  <si>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</si>
  <si>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</si>
  <si>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</si>
  <si>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</si>
  <si>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</si>
  <si>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</si>
  <si>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</si>
  <si>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</si>
  <si>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</si>
  <si>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</si>
  <si>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</si>
  <si>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</si>
  <si>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</si>
  <si>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Switzerland Ltd.</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</si>
  <si>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</si>
  <si>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</si>
  <si>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</si>
  <si>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</si>
  <si>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</si>
  <si>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</si>
  <si>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</si>
  <si>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</si>
  <si>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</si>
  <si>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</si>
  <si>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</si>
  <si>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</si>
  <si>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</si>
  <si>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</si>
  <si>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</si>
  <si>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</si>
  <si>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</si>
  <si>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</si>
  <si>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</si>
  <si>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</si>
  <si>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</si>
  <si>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</si>
  <si>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</si>
  <si>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</si>
  <si>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</si>
  <si>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</si>
  <si>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</si>
  <si>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</si>
  <si>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</si>
  <si>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</si>
  <si>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</si>
  <si>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</si>
  <si>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</si>
  <si>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</si>
  <si>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</si>
  <si>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</si>
  <si>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</si>
  <si>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</si>
  <si>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</si>
  <si>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</si>
  <si>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</si>
  <si>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</si>
  <si>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</si>
  <si>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</si>
  <si>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</si>
  <si>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</si>
  <si>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Wärtsilä Venezuela, C.A.</t>
  </si>
  <si>
    <t>Valuuttatermiinit</t>
  </si>
  <si>
    <t>Valutaterminer</t>
  </si>
  <si>
    <t>Valuuttaoptiot, osteutut</t>
  </si>
  <si>
    <t>Intangible assets and property, plant and equipment</t>
  </si>
  <si>
    <t>Aging of trade receivables</t>
  </si>
  <si>
    <t>Not past due</t>
  </si>
  <si>
    <t>Changes in exchange rates</t>
  </si>
  <si>
    <t>Additions</t>
  </si>
  <si>
    <t>Disposals</t>
  </si>
  <si>
    <t>Market value</t>
  </si>
  <si>
    <t>Interest income</t>
  </si>
  <si>
    <t>Other financial income</t>
  </si>
  <si>
    <t>Non-current financial assets</t>
  </si>
  <si>
    <t>Current financial assets</t>
  </si>
  <si>
    <t>Carrying amount by category</t>
  </si>
  <si>
    <t>Liiketulos</t>
  </si>
  <si>
    <t>Currency options, purchased</t>
  </si>
  <si>
    <t>Valutaoptioner, köpta</t>
  </si>
  <si>
    <t>Valuuttaoptiot, asetetut</t>
  </si>
  <si>
    <t>Resultatandel i intresse- och samföretag</t>
  </si>
  <si>
    <t>Extra dividend</t>
  </si>
  <si>
    <t>Cash flow after investing activities</t>
  </si>
  <si>
    <t>* Non-current assets consist of goodwill, intangible assets, property, plant and equipment, investment properties and investments in associates and joint ventures.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</si>
  <si>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</si>
  <si>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</si>
  <si>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</si>
  <si>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</si>
  <si>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</si>
  <si>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</si>
  <si>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</si>
  <si>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Profit for the financial period attributable to equity holders of the parent company</t>
  </si>
  <si>
    <t>Maarit Aarni-Sirviö, member</t>
  </si>
  <si>
    <t>Wärtsilä Netherlands  B.V.</t>
  </si>
  <si>
    <t>Cash flow before changes in working capital</t>
  </si>
  <si>
    <t>Wärtsilä Vietnam Co Ltd.</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</si>
  <si>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</si>
  <si>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</si>
  <si>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</si>
  <si>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</si>
  <si>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</si>
  <si>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</si>
  <si>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</si>
  <si>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</si>
  <si>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</si>
  <si>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Deferred tax liabilities/assets</t>
  </si>
  <si>
    <t>Equity holders of the parent company</t>
  </si>
  <si>
    <t>Sale of by-products</t>
  </si>
  <si>
    <t>USD</t>
  </si>
  <si>
    <t>NOK</t>
  </si>
  <si>
    <t>CHF</t>
  </si>
  <si>
    <t>SGD</t>
  </si>
  <si>
    <t>Currency options</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</si>
  <si>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</si>
  <si>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</si>
  <si>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</si>
  <si>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</si>
  <si>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</si>
  <si>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</si>
  <si>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</si>
  <si>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Research and development expenses</t>
  </si>
  <si>
    <t>Dividends total</t>
  </si>
  <si>
    <t>Financial ratios</t>
  </si>
  <si>
    <t>Dividend per share</t>
  </si>
  <si>
    <t>Dividend per earnings</t>
  </si>
  <si>
    <t>Interest coverage</t>
  </si>
  <si>
    <t>Wärtsilä North America, Inc.</t>
  </si>
  <si>
    <t>Wärtsilä Defence Inc.</t>
  </si>
  <si>
    <t>Wärtsilä de Mexico SA</t>
  </si>
  <si>
    <t>on behalf of Group companies</t>
  </si>
  <si>
    <t>Goodwill</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</si>
  <si>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</si>
  <si>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</si>
  <si>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</si>
  <si>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</si>
  <si>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</si>
  <si>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</si>
  <si>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</si>
  <si>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</si>
  <si>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</si>
  <si>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</si>
  <si>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</si>
  <si>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</si>
  <si>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member</t>
  </si>
  <si>
    <t>Share premium</t>
  </si>
  <si>
    <t>Income taxes paid</t>
  </si>
  <si>
    <t>Financial items and paid taxes</t>
  </si>
  <si>
    <t>Adjustments for:</t>
  </si>
  <si>
    <t>Share 
premium</t>
  </si>
  <si>
    <t>Power Business, other</t>
  </si>
  <si>
    <t>Defined contribution plans</t>
  </si>
  <si>
    <t>net change in fair value, net of taxes</t>
  </si>
  <si>
    <t>Value of finance-leased assets included in carrying amount</t>
  </si>
  <si>
    <t>Carrying amount at 31 December</t>
  </si>
  <si>
    <t>Carrying amount at 1 January</t>
  </si>
  <si>
    <t>Share
premium</t>
  </si>
  <si>
    <t>Audit</t>
  </si>
  <si>
    <t>Tax advisory</t>
  </si>
  <si>
    <t>Other services</t>
  </si>
  <si>
    <t>Past due 31–180 days</t>
  </si>
  <si>
    <t>Past due 181–360 days</t>
  </si>
  <si>
    <t>Mikael Lilius, chairman</t>
  </si>
  <si>
    <t>Markus Rauramo, member</t>
  </si>
  <si>
    <t>Cedervall Zhangjiagang Marine Products Co. Ltd.</t>
  </si>
  <si>
    <t>Price/carrying amount per share (P/BV)</t>
  </si>
  <si>
    <t>The notes are an integral part of these consolidated financial statements.</t>
  </si>
  <si>
    <t>SEK</t>
  </si>
  <si>
    <t>Past due 1–30 days</t>
  </si>
  <si>
    <t>Chattel mortgages and other pledges given as collateral for liabilities and commitments</t>
  </si>
  <si>
    <t>Wärtsilä TMH Diesel Engine Company LLC</t>
  </si>
  <si>
    <t>33.8</t>
  </si>
  <si>
    <t>100,0</t>
  </si>
  <si>
    <t>60,0</t>
  </si>
  <si>
    <t>55,0</t>
  </si>
  <si>
    <t>51,0</t>
  </si>
  <si>
    <t>51,7</t>
  </si>
  <si>
    <t>Wärtsilä Dominicana Inc.</t>
  </si>
  <si>
    <t>Total equity attributable to equity holders of the parent company</t>
  </si>
  <si>
    <t>In the Power Business, the design-related research and development and manufacturing required for the engines sold to both markets take place in the same R&amp;D centres and factories. The manufacturing process is the same for each market. Similarly, the same Group companies are responsible for the distribution of these products and the services related to them. Capacity costs cannot be reliably allocated to the two different markets. These costs are significant and vary between the two units in different years. Customers in both markets are capital-intensive corporations with global operations. The development of the two market areas is strongly linked to global economic trends.</t>
  </si>
  <si>
    <t>As geographical information, Wärtsilä reports the geographical areas Finland, other European countries, Asia, the Americas and other continents. In the geographical information net sales is split by the customer’s destination and non-current assets by origin.</t>
  </si>
  <si>
    <t>The Americas</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</si>
  <si>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</si>
  <si>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Summary of financial information (100%):</t>
  </si>
  <si>
    <t>Wärtsilä ensures sufficient liquidity at all times by efficient cash management and by maintaining sufficient committed and uncommitted credit lines available.</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</si>
  <si>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t>
  </si>
  <si>
    <t>measured at fair value</t>
  </si>
  <si>
    <t>* Expenses related to cancelled orders are recorded on respective expense accounts.</t>
  </si>
  <si>
    <t>Cost</t>
  </si>
  <si>
    <t>Net income from available-for-sale financial assets</t>
  </si>
  <si>
    <t>Available-for-sale financial assets</t>
  </si>
  <si>
    <t>transferred to the statement of income</t>
  </si>
  <si>
    <t>Proceeds from sale of available-for-sale financial assets</t>
  </si>
  <si>
    <t>Change in cash and cash equivalents, increase (+) / decrease (-)</t>
  </si>
  <si>
    <t>transferred to the statement of income, net of taxes</t>
  </si>
  <si>
    <t>Non-
controlling
interests</t>
  </si>
  <si>
    <t>Translation 
difference</t>
  </si>
  <si>
    <t xml:space="preserve">Aggregated amount of costs incurred and recognised profits </t>
  </si>
  <si>
    <t>Dividend income on available-for-sale financial assets</t>
  </si>
  <si>
    <t>Interest expenses on financial liabilities recognised at amortised cost</t>
  </si>
  <si>
    <t>Interest income on loans and receivables</t>
  </si>
  <si>
    <t>Construction 
in progress 
and 
advances
paid</t>
  </si>
  <si>
    <t>Other
tangible
assets</t>
  </si>
  <si>
    <t>Investment 
properties</t>
  </si>
  <si>
    <t>Profit 
for the 
financial 
period</t>
  </si>
  <si>
    <t>Joint ventures</t>
  </si>
  <si>
    <t>Associated companies</t>
  </si>
  <si>
    <t>Financial 
assets/
liabilities 
at fair 
value 
through the 
statement 
of income</t>
  </si>
  <si>
    <t>Loans and 
receivables</t>
  </si>
  <si>
    <t>Available-
for-sale 
financial 
assets</t>
  </si>
  <si>
    <t>Translation 
differences</t>
  </si>
  <si>
    <t>Transferred to the statement of income, net of taxes</t>
  </si>
  <si>
    <t>Share capital and number of shares</t>
  </si>
  <si>
    <t>Onerous 
contracts</t>
  </si>
  <si>
    <t>Other 
provisions</t>
  </si>
  <si>
    <t>Net income from available-for-sale assets</t>
  </si>
  <si>
    <t>Estimated contractual cash flows</t>
  </si>
  <si>
    <t>Fair value adjustments*</t>
  </si>
  <si>
    <t>Intangible 
rights</t>
  </si>
  <si>
    <t>Other 
intangible 
assets</t>
  </si>
  <si>
    <t>Land 
and 
water</t>
  </si>
  <si>
    <t>Buildings 
and 
structures</t>
  </si>
  <si>
    <t>Machinery 
and 
equipment</t>
  </si>
  <si>
    <t>Financial 
liabilities 
measured 
at 
amortised 
cost</t>
  </si>
  <si>
    <t>Recognised 
in the 
consolidated 
statement of 
income</t>
  </si>
  <si>
    <t>Carrying 
amounts 
of the 
statement 
of financial 
position 
items</t>
  </si>
  <si>
    <t>Fair 
value</t>
  </si>
  <si>
    <t>Investments in available-for-sale financial assets</t>
  </si>
  <si>
    <t>2. Acquisitions</t>
  </si>
  <si>
    <t>From long-term constructions contracts</t>
  </si>
  <si>
    <t>From long-term operating and maintenance agreements</t>
  </si>
  <si>
    <t>Other taxes*</t>
  </si>
  <si>
    <t>* Other taxes consist mainly of witholding taxes not utilised and taxes not related to income.</t>
  </si>
  <si>
    <t>Brazil Real</t>
  </si>
  <si>
    <t>Switzerland Franc</t>
  </si>
  <si>
    <t>China Yuan Renminbi</t>
  </si>
  <si>
    <t>United Kingdom Pound</t>
  </si>
  <si>
    <t>India Rupee</t>
  </si>
  <si>
    <t>Japan Yen</t>
  </si>
  <si>
    <t>Norway Krone</t>
  </si>
  <si>
    <t>Sweden Krona</t>
  </si>
  <si>
    <t>Singapore Dollar</t>
  </si>
  <si>
    <t>United States Dollar</t>
  </si>
  <si>
    <t>Debt in the 
statement of 
financial 
position</t>
  </si>
  <si>
    <t>Total comprehensive income for the financial period</t>
  </si>
  <si>
    <t>Gunilla Nordström, member</t>
  </si>
  <si>
    <t>Wärtsilä Hamworthy Ltd</t>
  </si>
  <si>
    <t>Wärtsilä Valves Ltd</t>
  </si>
  <si>
    <t>Wärtsilä Moss AS</t>
  </si>
  <si>
    <t>Wärtsilä Oil &amp; Gas Systems AS</t>
  </si>
  <si>
    <t>Wärtsilä Serck Como GmbH</t>
  </si>
  <si>
    <t>Wärtsilä Hamworthy Inc</t>
  </si>
  <si>
    <t>SAR</t>
  </si>
  <si>
    <t>Five years in figures</t>
  </si>
  <si>
    <t>Calculations of financial ratios</t>
  </si>
  <si>
    <t>Consolidated statement of income</t>
  </si>
  <si>
    <t>Consolidated statement of financial position, assets</t>
  </si>
  <si>
    <t>Consolidated statement of financial position, equity and liabilities</t>
  </si>
  <si>
    <t>Consolidated statement of cash flows</t>
  </si>
  <si>
    <t>Consolidated statement of changes in equity</t>
  </si>
  <si>
    <t>Wärtsilä Projects Oy</t>
  </si>
  <si>
    <t>Wärtsilä Solutions Oy</t>
  </si>
  <si>
    <t>Effective tax rate (%)</t>
  </si>
  <si>
    <t>Accumulated amortisation on disposals and other changes</t>
  </si>
  <si>
    <t>Hamworthy</t>
  </si>
  <si>
    <t>Translation difference</t>
  </si>
  <si>
    <t>Finance lease liabilities*</t>
  </si>
  <si>
    <t>Additional information on equity is presented in Notes to the parent company financial statements, in Note 11. Shareholders' equity.</t>
  </si>
  <si>
    <t>Disposal of shares</t>
  </si>
  <si>
    <t>Non-recurring items</t>
  </si>
  <si>
    <t>Working capital (WCAP)</t>
  </si>
  <si>
    <t>Trade 
receivables</t>
  </si>
  <si>
    <t>of which 
impaired</t>
  </si>
  <si>
    <t>Trade 
payables</t>
  </si>
  <si>
    <t>Operating 
costs</t>
  </si>
  <si>
    <t>Against this background, Wärtsilä’s business cannot be divided into separate operating segments with individual reporting.</t>
  </si>
  <si>
    <t>Wärtsilä is exposed to interest rate risk primarily through market value changes to the net debt portfolio (price risk) and also through changes in interest rates (re-fixing on rollovers). Wärtsilä hedges interest rate exposure by using derivative instruments such as interest rate swaps, futures and options. Changes in the market value of these derivatives are recognised directly in the statement of income. Interest rate risk is managed by constantly monitoring the market value of the financial instruments and by using sensitivity analysis.</t>
  </si>
  <si>
    <t>The Group sells trade receivables in an amount that is currently not significant compared to the trade receivables as a whole. Sold receivables have been de-recognised in the consolidated statement of financial position.</t>
  </si>
  <si>
    <t>Fair value reserve includes the change in the fair value of available-for-sale financial assets. Also the change in fair value in derivative financial instruments is included in fair value reserve, if the hedging is effective and eligible for hedge accounting. The change in items included in fair value reserve are recognised in other comprehensive income.</t>
  </si>
  <si>
    <t>Operating result before non-recurring items</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</si>
  <si>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</si>
  <si>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</si>
  <si>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</si>
  <si>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</si>
  <si>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</si>
  <si>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</si>
  <si>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</si>
  <si>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</si>
  <si>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</si>
  <si>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</si>
  <si>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</si>
  <si>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</si>
  <si>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equivalent to 50% of operational earnings per share.</t>
  </si>
  <si>
    <t>Brazil</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</si>
  <si>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</si>
  <si>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</si>
  <si>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</si>
  <si>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</si>
  <si>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</si>
  <si>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</si>
  <si>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</si>
  <si>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</si>
  <si>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</si>
  <si>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 xml:space="preserve">Consolidated statement of comprehensive income </t>
  </si>
  <si>
    <t>Current tax receivables</t>
  </si>
  <si>
    <t>Total transactions with the owners of the company</t>
  </si>
  <si>
    <t>Gains on sale of shares</t>
  </si>
  <si>
    <t>Gains on sale of property, plant and equipment and intangible assets</t>
  </si>
  <si>
    <t>Long-term incentive plan</t>
  </si>
  <si>
    <t>origination and reversal of temporary differences</t>
  </si>
  <si>
    <t>Intragroup margin in inventories</t>
  </si>
  <si>
    <t>Equity consists of share capital, share premium, translation difference, fair value reserve and retained earnings.</t>
  </si>
  <si>
    <t>Warranties</t>
  </si>
  <si>
    <t>Management remuneration</t>
  </si>
  <si>
    <t>Management remuneration, total</t>
  </si>
  <si>
    <t>President and CEO</t>
  </si>
  <si>
    <t>Sales to the associates and joint ventures</t>
  </si>
  <si>
    <t>Fair value reserve at 31 December 2013</t>
  </si>
  <si>
    <t>Provisions at 1 January 2013</t>
  </si>
  <si>
    <t>Provisions at 31 December 2013</t>
  </si>
  <si>
    <t>Change in deferred taxes during 2013</t>
  </si>
  <si>
    <t>Equity at 1 January 2013</t>
  </si>
  <si>
    <t>Equity at 31 December 2013</t>
  </si>
  <si>
    <t>Cost at 1 January 2013</t>
  </si>
  <si>
    <t>Cost at 31 December 2013</t>
  </si>
  <si>
    <t>Accumulated amortisation and impairment at 1 January 2013</t>
  </si>
  <si>
    <t>Accumulated amortisation and impairment at 31 December 2013</t>
  </si>
  <si>
    <t>Carrying amount at 31 December 2013</t>
  </si>
  <si>
    <t>31.12.2013</t>
  </si>
  <si>
    <t>1 January 2013</t>
  </si>
  <si>
    <t>31 December 2013</t>
  </si>
  <si>
    <t>Accumulated depreciation and impairment at 1 January 2013</t>
  </si>
  <si>
    <t>Accumulated depreciation and impairment at 31 December 2013</t>
  </si>
  <si>
    <t>Inflation hedges</t>
  </si>
  <si>
    <t>Net interest from defined benefit plans</t>
  </si>
  <si>
    <t>Wärtsilä share does not have a nominal value.</t>
  </si>
  <si>
    <t>Parent company's distributable funds</t>
  </si>
  <si>
    <t>Deputy of President and CEO</t>
  </si>
  <si>
    <t xml:space="preserve">(Inventories + trade receivables + current tax receivables + other non-interest-bearing receivables) 
– (trade payables + advances received + pension obligations + provisions + current tax liabilities + other non-interest-bearing liabilities) </t>
  </si>
  <si>
    <t>Current tax liabilities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</si>
  <si>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The change in translation differences is recognised in other comprehensive income.</t>
  </si>
  <si>
    <t>change in Finnish tax rate</t>
  </si>
  <si>
    <t>Other 
compre-
hensive 
income</t>
  </si>
  <si>
    <t>DKK</t>
  </si>
  <si>
    <t>AED</t>
  </si>
  <si>
    <t>Danish krone</t>
  </si>
  <si>
    <t>Saudi Arabian Riyal</t>
  </si>
  <si>
    <t>United Arab Emirates Dirham</t>
  </si>
  <si>
    <t>Change</t>
  </si>
  <si>
    <t>Sune Carlsson, member</t>
  </si>
  <si>
    <t>Voluntary pension costs</t>
  </si>
  <si>
    <t>Statutory pension costs</t>
  </si>
  <si>
    <t>Wärtsilä LLC</t>
  </si>
  <si>
    <t>Antigua Energy Operators Ltd</t>
  </si>
  <si>
    <t>Wärtsilä Ship Design (Shanghai) Co., Ltd</t>
  </si>
  <si>
    <t>Wärtsilä Yuchai Engine Co. Ltd.</t>
  </si>
  <si>
    <t>Wärtsilä Cyprus Limited</t>
  </si>
  <si>
    <t>IPP3 Investment Oy</t>
  </si>
  <si>
    <t>Wärtsilä West Africa Guinea</t>
  </si>
  <si>
    <t>Wärtsilä Operations Guyana Inc.</t>
  </si>
  <si>
    <t>Wärtsilä (Malaysia) Sdn Bhd</t>
  </si>
  <si>
    <t>Wartsila Mocambique LDA</t>
  </si>
  <si>
    <t>Wärtsilä Marine &amp; Power Services Nigeria Limited</t>
  </si>
  <si>
    <t>Wärtsilä Kampen Real Estate B.V.</t>
  </si>
  <si>
    <t>Wärtsilä Panama Services S.A.</t>
  </si>
  <si>
    <t>Wärtsilä Doha WLL</t>
  </si>
  <si>
    <t>Wärtsilä Ship Design Serbia doo</t>
  </si>
  <si>
    <t>Wärtsilä Uruguay S.A.</t>
  </si>
  <si>
    <t>Wärtsilä Services (Shanghai) Co. Ltd.</t>
  </si>
  <si>
    <t>Uruguay</t>
  </si>
  <si>
    <t>Guyana</t>
  </si>
  <si>
    <t>Malaysia</t>
  </si>
  <si>
    <t>Qatar</t>
  </si>
  <si>
    <t>Nigeria</t>
  </si>
  <si>
    <t>Serbia</t>
  </si>
  <si>
    <t>Guinea</t>
  </si>
  <si>
    <t>Cyprus</t>
  </si>
  <si>
    <t>Mozambique</t>
  </si>
  <si>
    <t>Antigua and Barbuda</t>
  </si>
  <si>
    <t>Tax on items that will not be reclassified to the statement of income</t>
  </si>
  <si>
    <t>Total items that will not be reclassified to the statement of income</t>
  </si>
  <si>
    <t>Restated</t>
  </si>
  <si>
    <t>Actuarial
gains and
losses</t>
  </si>
  <si>
    <t>dividends paid</t>
  </si>
  <si>
    <t xml:space="preserve">contribution by non-controlling interests </t>
  </si>
  <si>
    <t>Other comprehensive income for the financial period, net of taxes</t>
  </si>
  <si>
    <t>Long-term construction contracts in progress</t>
  </si>
  <si>
    <t>Wärtsilä Hamworthy Middle East (FZE)</t>
  </si>
  <si>
    <t>95,0</t>
  </si>
  <si>
    <t>83,5</t>
  </si>
  <si>
    <t>50,0</t>
  </si>
  <si>
    <t xml:space="preserve">Contribution by non-controlling interests </t>
  </si>
  <si>
    <t>Net defined benefit liabilities at 31 December</t>
  </si>
  <si>
    <t>Present value of unfunded defined benefit obligations</t>
  </si>
  <si>
    <t>Present value of funded defined benefit obligations</t>
  </si>
  <si>
    <t>Present value of defined benefit obligations</t>
  </si>
  <si>
    <t>Other adjustments</t>
  </si>
  <si>
    <t>Current service cost</t>
  </si>
  <si>
    <t>Past service cost (- credit)</t>
  </si>
  <si>
    <t>Experience adjustments</t>
  </si>
  <si>
    <t>Changes in democraphic assumptions</t>
  </si>
  <si>
    <t>Changes in financial assumptions</t>
  </si>
  <si>
    <t>Contribution paid by the plan members</t>
  </si>
  <si>
    <t>Contribution paid by the employer</t>
  </si>
  <si>
    <t>Benefits paid</t>
  </si>
  <si>
    <t>Balance at 1 January 2013</t>
  </si>
  <si>
    <t>Balance at 31 December 2013</t>
  </si>
  <si>
    <t>Present value of defined benefit obligation</t>
  </si>
  <si>
    <t>Net defined benefit liability</t>
  </si>
  <si>
    <t>Plan assets invested in:</t>
  </si>
  <si>
    <t>Property (%)</t>
  </si>
  <si>
    <t>Other assets (%)</t>
  </si>
  <si>
    <t>Discount rate (%)</t>
  </si>
  <si>
    <t>Future salary growth (%)</t>
  </si>
  <si>
    <t>Future pension growth (%)</t>
  </si>
  <si>
    <t>Discount rate</t>
  </si>
  <si>
    <t>Future pension growth</t>
  </si>
  <si>
    <t>Change in assumption</t>
  </si>
  <si>
    <t>Bonuses</t>
  </si>
  <si>
    <t>The main actuarial assumptions at the reporting date are (expressed as weighted averages):</t>
  </si>
  <si>
    <t>increase 1%</t>
  </si>
  <si>
    <t>decrease 1%</t>
  </si>
  <si>
    <t>Pre-tax discount rate:</t>
  </si>
  <si>
    <t>Profitability:</t>
  </si>
  <si>
    <t>decrease more than 50%</t>
  </si>
  <si>
    <t>Kaj-Gustaf Bergh, deputy chairman</t>
  </si>
  <si>
    <t>Matti Vuoria, member</t>
  </si>
  <si>
    <t>change in tax rates in other countries</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</si>
  <si>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</si>
  <si>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Actuarial gains and losses</t>
  </si>
  <si>
    <t>Net interest-bearing debt</t>
  </si>
  <si>
    <t>Available-
for-sale
financial
assets</t>
  </si>
  <si>
    <t>Order
book</t>
  </si>
  <si>
    <t>Net
loans</t>
  </si>
  <si>
    <t>Gross fair values of derivative financial instruments subject to ISDAs</t>
  </si>
  <si>
    <t>Net fair values of derivative financial instruments subject to ISDAs</t>
  </si>
  <si>
    <t xml:space="preserve">Remeasurement of defined benefit liability </t>
  </si>
  <si>
    <t>Liability for other long term employee benefits at 31 December</t>
  </si>
  <si>
    <t>31.12.2014</t>
  </si>
  <si>
    <t>1 January 2014</t>
  </si>
  <si>
    <t>31 December 2014</t>
  </si>
  <si>
    <t>Fair value reserve at 31 December 2014</t>
  </si>
  <si>
    <t>Fair value reserve at 1 January 2013</t>
  </si>
  <si>
    <t>Difference between fair value and carrying amount at 1 January 2013</t>
  </si>
  <si>
    <t>Provisions at 1 January 2014</t>
  </si>
  <si>
    <t>Provisions at 31 December 2014</t>
  </si>
  <si>
    <t>Board of Directors at 31 December 2014</t>
  </si>
  <si>
    <t>Change in deferred taxes during 2014</t>
  </si>
  <si>
    <t>Equity at 1 January 2014</t>
  </si>
  <si>
    <t>Equity at 31 December 2014</t>
  </si>
  <si>
    <t>Cost at 1 January 2014</t>
  </si>
  <si>
    <t>Cost at 31 December 2014</t>
  </si>
  <si>
    <t>Accumulated amortisation and impairment at 1 January 2014</t>
  </si>
  <si>
    <t>Accumulated depreciation and impairment at 1 January 2014</t>
  </si>
  <si>
    <t>Accumulated amortisation and impairment at 31 December 2014</t>
  </si>
  <si>
    <t>Accumulated depreciation and impairment at 31 December 2014</t>
  </si>
  <si>
    <t>Carrying amount at 31 December 2014</t>
  </si>
  <si>
    <t>Quarterly figures 2013–2014</t>
  </si>
  <si>
    <t>Currency distribution 2014</t>
  </si>
  <si>
    <t>2012*</t>
  </si>
  <si>
    <t>Total non-current liabilities</t>
  </si>
  <si>
    <t>Total current liabilities</t>
  </si>
  <si>
    <t>Non-recurring items are related to restructuring measures and one-time charges for events or activities, which are not part of the normal business operations</t>
  </si>
  <si>
    <t xml:space="preserve">Loan receivables, increase (-) / decrease (+), and other changes </t>
  </si>
  <si>
    <t>Net sales recognised for the financial year</t>
  </si>
  <si>
    <t>Terminal growth rate:</t>
  </si>
  <si>
    <t>In management’s opinion, the changes in the basic assumptions shall not be seen as an indication that these factors are likely to materialise. The sensitivity analyses are hypothetical and should therefore be treated with caution.</t>
  </si>
  <si>
    <t>Continuing operations</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</si>
  <si>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</si>
  <si>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Balance at 1 January 2014</t>
  </si>
  <si>
    <t>Balance at 31 December 2014</t>
  </si>
  <si>
    <t>* Other does not include any material single currencies.</t>
  </si>
  <si>
    <t>Other*</t>
  </si>
  <si>
    <t>Other European countries</t>
  </si>
  <si>
    <t>Recognised in the statement of income:</t>
  </si>
  <si>
    <t>Interest cost (+) / interest income (-)</t>
  </si>
  <si>
    <t>Remeasurements recognised in other comprehensive income:</t>
  </si>
  <si>
    <t>Gains (-) / losses (+) on curtailments and settlements</t>
  </si>
  <si>
    <t>120</t>
  </si>
  <si>
    <t>Total current assets</t>
  </si>
  <si>
    <t>Total non-current assets</t>
  </si>
  <si>
    <t>In 2013, EUR 25 million gain was recognised in the consolidated statement of income related to the sale of Sato Oyj shares. In addition, Lyxor ETF MSCI Emerging Markets shares were sold in 2013, but the impact was not significant.</t>
  </si>
  <si>
    <t>In 2014, the AGM appointed the firm of public accountants KPMG Oy Ab as Wärtsilä Corporation's auditor.</t>
  </si>
  <si>
    <t>2013**</t>
  </si>
  <si>
    <t>Earnings per share, basic and diluted (EPS)****</t>
  </si>
  <si>
    <t>*** Proposal of the Board of Directors.</t>
  </si>
  <si>
    <t>From the consolidated statement of cash flows</t>
  </si>
  <si>
    <t>Liabilities directly attributable to assets held for sale</t>
  </si>
  <si>
    <t>Assets held for sale</t>
  </si>
  <si>
    <t>Profit for the financial period from the continuing operations</t>
  </si>
  <si>
    <t>Loss for the financial period from the discontinued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</si>
  <si>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</si>
  <si>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</si>
  <si>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</si>
  <si>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</si>
  <si>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</si>
  <si>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</si>
  <si>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Comparison figures related to the statement of income have been restated due to the two-stroke business being classified as discontinued operations.</t>
  </si>
  <si>
    <t>Reconciliation of effective tax rate:</t>
  </si>
  <si>
    <t>Wärtsilä is subject to tax audits in some countries, which can result in tax reassessment decisions and obligations to pay additional taxes and related payments.</t>
  </si>
  <si>
    <t>Reclassifications</t>
  </si>
  <si>
    <t>Reclassification to assets held for sale</t>
  </si>
  <si>
    <t>Share Premium</t>
  </si>
  <si>
    <t>Share Capital</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</si>
  <si>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</si>
  <si>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Effect of share of result of associates and joint ventures</t>
  </si>
  <si>
    <t>Risto Murto, member</t>
  </si>
  <si>
    <t>Board of Directors, until 6 March 2014</t>
  </si>
  <si>
    <t>The President and CEO and some members of the Board of Management are entitled to retire on reaching 60 years of age. The Group has no loan receivables from the executive management or the Board of Directors. No pledges or other commitments have been given on behalf of management or shareholders.</t>
  </si>
  <si>
    <t>In the consolidated financial statements there are nearly 60 currencies consolidated. The most significant currencies are presented here.</t>
  </si>
  <si>
    <t>34. Events after the balance sheet date</t>
  </si>
  <si>
    <t>4. Long-term construction contracts and operating and maintenance agreements</t>
  </si>
  <si>
    <t>5. Other operating income</t>
  </si>
  <si>
    <t>6. Material and services</t>
  </si>
  <si>
    <t>7. Employee benefit expenses</t>
  </si>
  <si>
    <t>8. Depreciation, amortisation and impairment</t>
  </si>
  <si>
    <t>10. Financial income and expenses</t>
  </si>
  <si>
    <t>11. Income taxes</t>
  </si>
  <si>
    <t>12. Earnings per share</t>
  </si>
  <si>
    <t>13. Intangible assets</t>
  </si>
  <si>
    <t>14. Property, plant &amp; equipment</t>
  </si>
  <si>
    <t>15. Investments in associates and joint ventures</t>
  </si>
  <si>
    <t>16. Available-for-sale financial assets</t>
  </si>
  <si>
    <t>17. Inventories</t>
  </si>
  <si>
    <t>18. Financial assets and liabilities by measurement category</t>
  </si>
  <si>
    <t>19. Other receivables</t>
  </si>
  <si>
    <t>20. Cash and cash equivalents</t>
  </si>
  <si>
    <t>21. Deferred taxes</t>
  </si>
  <si>
    <t>22. Pension obligations</t>
  </si>
  <si>
    <t>23. Equity</t>
  </si>
  <si>
    <t>24. Provisions</t>
  </si>
  <si>
    <t>25. Financial liabilities</t>
  </si>
  <si>
    <t>26. Other liabilities</t>
  </si>
  <si>
    <t>27. Derivative financial instruments</t>
  </si>
  <si>
    <t>28. Collateral, contingent liabilities and other commitments</t>
  </si>
  <si>
    <t>29. Related party disclosures</t>
  </si>
  <si>
    <t>30. Auditors' fees and services</t>
  </si>
  <si>
    <t>31. Exchange rates</t>
  </si>
  <si>
    <t>32. Subsidiaries</t>
  </si>
  <si>
    <t>9. Non-recurring items</t>
  </si>
  <si>
    <t>Non-current
assets*</t>
  </si>
  <si>
    <t>3. Assets held for sale and discontinued operations</t>
  </si>
  <si>
    <t>Discontinued operations</t>
  </si>
  <si>
    <t>Losses on sale of shares</t>
  </si>
  <si>
    <t>Earnings per share, discontinued operations, EUR</t>
  </si>
  <si>
    <t>Discontinued operations, items on statement of financial position</t>
  </si>
  <si>
    <t>Net assets</t>
  </si>
  <si>
    <t>Social plan costs</t>
  </si>
  <si>
    <t xml:space="preserve">Other restructuring costs                                                            </t>
  </si>
  <si>
    <t xml:space="preserve">Detailed financial information on the associated companies and joint ventures is presented in Note 15. Investments in associates and joint ventures. </t>
  </si>
  <si>
    <t>Management remuneration is specified in Note 29. Related party disclosures.</t>
  </si>
  <si>
    <t>Income taxes related to other comprehensive income are presented in Consolidated statement of comprehensive income. Changes in deferred tax assets and liabilities are presented in Note 21. Deferred taxes.</t>
  </si>
  <si>
    <t>* Additional information on the number of shares is presented in Note 23. Equity.</t>
  </si>
  <si>
    <t>* Additional information on fair value adjustments is presented in Note 23. Equity.</t>
  </si>
  <si>
    <t>Fair values of available-for-sale financial assets per hierarchies is presented in Note 16. Available-for-sale financial assets. Other financial assets and liabilities are included in level 2. Additional information on financial liabilities is presented in Note 25. Financial liabilities.</t>
  </si>
  <si>
    <t>Fair values of financial liabilities are presented in Note 18. Financial assets and liabilities by measurement category.</t>
  </si>
  <si>
    <t>The Group applies hedge accounting to significant foreign currency forward contracts. Detailed financial information is presented in Note 33. Financial risks.</t>
  </si>
  <si>
    <t>Additional information related to loans can be found in Note 18. Financial assets and liabilities by measurement category and Note 25. Financial liabilities.</t>
  </si>
  <si>
    <t>=+IF('Basic data'!$C$4=1;Y42;IF('Basic data'!$C$4=2;Z42;AA42))</t>
  </si>
  <si>
    <t>Earnings per share attributable to equity holders of the parent company (basic and diluted):</t>
  </si>
  <si>
    <t>Earnings per share, continuing operations, EUR</t>
  </si>
  <si>
    <t>The holdings of Wärtsilä shares of the President and CEO, and the members of the Board of Directors and Board of Management at the year end were 907,853  shares (790,112).</t>
  </si>
  <si>
    <t>Wages and salaries include a provision for expenses arising from bonus schemes 2011, 2012 and 2013, totalling EUR 21 million (13). These bonus schemes are tied to the price development of the company’s share.</t>
  </si>
  <si>
    <t/>
  </si>
  <si>
    <t>Some Group companies in countries whose currencies are not fully convertible like Brazil and China have unhedged, intercompany loans nominated either in EUR or USD. Total amount of the loans is EUR 115 million (99).</t>
  </si>
  <si>
    <t>Interest-bearing loan capital at the end of 2014 totalled EUR 666 million (665). The average interest rate was 1.7% (1.7) and the average re-fixing time 27 months (17). At the end of 2014, a one percentage point parallel decrease/increase of the yield curve would have resulted in a EUR 18 million (14) increase/decrease in the value of the net debt portfolio, including derivatives.</t>
  </si>
  <si>
    <t>Wärtsilä spreads its interest rate risk exposure by taking both fixed and floating rate loans. The share of floating rate loans as a proportion of the total debt can vary between 30–70%. At the end of 2014 the floating rate portion of total loans was 32% (41) after adjustment for interest rate derivatives. A one percentage point change in the interest level would cause a EUR 2 million (3) change in the following year’s interest expenses of the debt portfolio, including derivatives.</t>
  </si>
  <si>
    <t>• Committed Revolving Credit Facilities totalling EUR 629 million (599).</t>
  </si>
  <si>
    <t>• Finnish Commercial Paper programmes totalling EUR 800 million (800).</t>
  </si>
  <si>
    <t>31 December
2014</t>
  </si>
  <si>
    <t>31 December
2013</t>
  </si>
  <si>
    <t>Benefits booked in the statement of income</t>
  </si>
  <si>
    <t>In 2014, EUR 2 million gain was recognised in the consolidated statement of income related to the sale of Wärtsilä TMH Diesel Engine Company LLC shares. In addition, Qingdao Qiyao Wärtsilä MHI Linshan Marine Diesel Co Ltd  shares were sold in 2014 and the capital loss EUR 10 million is included in the loss from the discontinued operations.  In 2013, no shares in associates or joint ventures were sold.</t>
  </si>
  <si>
    <t>Dividend per share****</t>
  </si>
  <si>
    <t>Equity per share****</t>
  </si>
  <si>
    <t>The applied discount rate is the weighted average pre-tax cost of capital (WACC) as defined by Wärtsilä. The components of the WACC are risk-free rate, market risk premium, industry specific beta, cost of debt and debt equity ratio. When defining the WACC for 2014, it has been considered that the general interest rate is currently on a lower level. Wärtsilä has used a WACC of 8.9% (8.4) in the calculations.</t>
  </si>
  <si>
    <t>increase more than 19%</t>
  </si>
  <si>
    <t>decrease more than 75%</t>
  </si>
  <si>
    <t>In 2014, the business of Wärtsilä consists of one business area, the Power Business. The Power Business is subdivided into two mutually supportive market areas, Ship Power and Power Plants. These offer customers the same product concept modified for specific applications. The main products for both these markets are gas and diesel engines and related services. The market segments are highly dependent on each other.</t>
  </si>
  <si>
    <t>33. Financial risks</t>
  </si>
  <si>
    <t>General</t>
  </si>
  <si>
    <t>Wärtsilä has a centralised Group Treasury with two main objectives: 1) to arrange adequate funding for the Group’s underlying operations on competitive terms and 2) to identify and evaluate the financial risks within the Group and implement the hedges for the Group companies.</t>
  </si>
  <si>
    <t>The objective is to hedge against unfavorable changes in the financial markets and to minimise the impact of foreign exchange, interest rate, credit and liquidity risks on the Group’s cash reserves, profits and shareholders’ equity.</t>
  </si>
  <si>
    <t xml:space="preserve">The Financial Risk Policy is approved by the Board of Directors. The Treasury employs only such instruments whose market value and risk profile can be reliably monitored. </t>
  </si>
  <si>
    <t>Foreign exchange risk</t>
  </si>
  <si>
    <t>The instruments, their nominal values and currency distribution used to hedge the Group’s foreign exchange exposures are listed in Note 27. Derivative financial instruments.</t>
  </si>
  <si>
    <t xml:space="preserve">*  In 2014, the ineffective portion of cash flow hedges was not significant. In 2013, the result from the ineffective portion of cash flow hedges, EUR 1 million, was included in other financial income in the consolidated statement of income. </t>
  </si>
  <si>
    <t>Lars Josefsson, member</t>
  </si>
  <si>
    <t>Board of Directors, until 7 March 2013</t>
  </si>
  <si>
    <t>Gabon</t>
  </si>
  <si>
    <t>Wärtsilä Central Africa Gabon</t>
  </si>
  <si>
    <t>Non-controlling interests are not significant in the Group's activities and cash flows in individual subsidiaries.
The list excludes subsidiaries, which do not have an impact on the profit or assets of the Group. A complete list of shares and securities in accordance with the Finnish Accounting Ordinance is included in the official financial statements of the parent company prepared with the Finnish Accounting Standards (FAS).</t>
  </si>
  <si>
    <t>The Group had cash and cash equivalents totalling EUR 571 million (388) at the year end as well as EUR 629 million (599) non-utilised committed credit facilities. In 2014, Commercial Paper programme was not utilised. In 2013, Commercial Paper Programme utilisation amounted to EUR 14 million. Wärtsilä minimises its refinancing risk by having a balanced and sufficiently long loan portfolio.</t>
  </si>
  <si>
    <t>Share premium account is restricted equity. It may be reduced in accordance with the rules applying to decreasing share capital and it can also be used to increase the share capital.</t>
  </si>
  <si>
    <t xml:space="preserve">Exchange rate differences on translating foreign operations for non-controlling interests </t>
  </si>
  <si>
    <t>Utilisation of previously unrecognised tax losses carried forward</t>
  </si>
  <si>
    <t>Foreign currency forward contracts fall due during the following 12 months. Interest rate swaps are denominated in euros and their average interest-bearing period is 42 months.</t>
  </si>
  <si>
    <t>Figures in consolidated statement of other comprehensive income include both continuing and discontinued operations.</t>
  </si>
  <si>
    <t>Figures in consolidated statement of financial position include both continuing and discontinued operations.</t>
  </si>
  <si>
    <t>Figures in consolidated statement of cash flows include both continuing and discontinued operations.</t>
  </si>
  <si>
    <t>Cash and cash equivalents at the beginning of the financial period</t>
  </si>
  <si>
    <t>Cash and cash equivalents at the end of the financial period</t>
  </si>
  <si>
    <t>Figures in consolidated statement of changes in equity include both continuing and discontinued operations.</t>
  </si>
  <si>
    <t>Tax on items that may be reclassified to the statement of income</t>
  </si>
  <si>
    <t>Items that may be reclassified subsequently to the statement of income</t>
  </si>
  <si>
    <t>Items that will not be reclassified to the statement of income</t>
  </si>
  <si>
    <t>Net change in cash effect from discontinued operations</t>
  </si>
  <si>
    <t>Number of personnel, at the end of the financial period</t>
  </si>
  <si>
    <t>Order book, at the end of the financial period</t>
  </si>
  <si>
    <t>10–12/2014</t>
  </si>
  <si>
    <t>7–9/2014</t>
  </si>
  <si>
    <t>4–6/2014</t>
  </si>
  <si>
    <t>1–3/2014</t>
  </si>
  <si>
    <t>10–12/2013</t>
  </si>
  <si>
    <t>7–9/2013</t>
  </si>
  <si>
    <t>4–6/2013</t>
  </si>
  <si>
    <t>1–3/2013</t>
  </si>
  <si>
    <t>Return on investment (ROI), continuing operations</t>
  </si>
  <si>
    <t>Return on equity (ROE), continuing operations</t>
  </si>
  <si>
    <t>Additional information on share capital, share premium, translation difference and fair value reserve is presented in Note 23. Equity.</t>
  </si>
  <si>
    <t>In 2014 and 2013, there were no acquisitions.</t>
  </si>
  <si>
    <t>Wärtsilä Svanehøj A/S</t>
  </si>
  <si>
    <t>1–3 years</t>
  </si>
  <si>
    <t>3–5 years</t>
  </si>
  <si>
    <t>** Figures related to the statement of income in the comparison period 2013 have been restated due to the two-stroke business being classified as discontinued operations. Figures in comparison periods 2010, 2011 and 2012 have not been restated.</t>
  </si>
  <si>
    <t>* The figures in the comparison period 2012 have been restated during year 2013 according to the revised IAS 19. Figures in comparison periods 2010 and 2011 have not been restated.</t>
  </si>
  <si>
    <t>Wärtsilä and China State Shipbuilding Corporation (CSSC) signed an agreement to establish a joint venture to takeover Wärtsilä’s 2-stroke engine business in July 2014. The Winterthur Gas &amp; Diesel Ltd (WinGD) joint venture has now received the required regulatory approvals and was finalised in January 2015. Wärtsilä’s ownership of WinGD is 30% and the value of the transaction is approximately EUR 46 million.
Related to the transaction, Wärtsilä divested its shares in the joint venture Qingdao Qiyao Wärtsilä MHI Linshan Marine Diesel Co. Ltd in August. The joint venture company was established for manufacturing large, low-speed marine diesel engines. Wärtsilä’s shares in the joint venture were transferred to the majority shareholder, Qingdao Qiyao Linshan Power Development Co Ltd, a company fully owned by China Shipbuilding Industry Corporation. The transaction price was not significant.</t>
  </si>
  <si>
    <t>In 2014, EUR 28 million (12) impairment for obsolete inventories has been recognised in the consolidated statement of income.</t>
  </si>
  <si>
    <t xml:space="preserve">Since Wärtsilä has subsidiaries and joint ventures outside the euro zone, the Group’s equity, goodwill and purchase price allocations are sensitive to exchange rate fluctuations. At the end of  2014, the net assets of Wärtsilä’s foreign subsidiaries and joint ventures outside the euro zone totalled EUR 794 million (831). In addition, goodwill and purchase price allocations from acquisitions nominated in foreign currencies amounted to EUR 549 million (551). </t>
  </si>
  <si>
    <t xml:space="preserve">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are two claims, which are unusually sizable. It is the Group’s policy to provide for amounts related to the claims as well as for the litigation and arbitration matters when an unfavourable outcome is probable and the amount of loss can be reasonably estimated. </t>
  </si>
  <si>
    <t>Development costs for internally generated assets capitalised during the financial period amounted to EUR 25 million (33), which includes EUR 5 million (14) from discontinued operations. The carrying amount was EUR 85 million (99).
Amortisations related to the purchase price allocations from acquisitions were EUR 26 million (33) and the carrying amount of them was EUR 131 million (156).</t>
  </si>
  <si>
    <t>In 2014, the result impact of write-offs was EUR 4 million (-13).</t>
  </si>
  <si>
    <t>Wärtsilä has equity investments totalling EUR 12 million (12) in power plants companies, most of which are located in developing countries and performing well according to expectations. Additional information in Note 16. Available-for-sale financial assets.</t>
  </si>
  <si>
    <t>Total items that may be reclassified to the statement of income</t>
  </si>
  <si>
    <t>Cash-Generating Unit</t>
  </si>
  <si>
    <t>Goodwill from acquisitions is allocated to the Group’s cash-generating units (CGUs). CGUs are the lowest level of assets for which there are separately identifiable cash flows. Currently Wärtsilä identifies 1 (2) separate independent cash inflow CGU to which goodwill can directly be linked as per the below table.</t>
  </si>
  <si>
    <t>* Includes payroll related tax receivables of EUR 11 million in Brazil, which can not necessarily be utilized within a year.</t>
  </si>
  <si>
    <t>At 31 December 2014, the Group had temporary differences on which no deferred tax assets were booked totalling EUR 25 million (21), as it is uncertain if they will be realised. Most of them were related to cumulative losses.</t>
  </si>
  <si>
    <t>Loss for the financial period</t>
  </si>
  <si>
    <t>Net sales recognised for the financial period</t>
  </si>
  <si>
    <t>for the financial period</t>
  </si>
  <si>
    <t>for prior financial periods</t>
  </si>
  <si>
    <t>Income taxes for prior financial periods</t>
  </si>
  <si>
    <t>Amortisation during the financial period</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</si>
  <si>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</si>
  <si>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</si>
  <si>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</si>
  <si>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</si>
  <si>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</si>
  <si>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</si>
  <si>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Depreciation during the financial period</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</si>
  <si>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</si>
  <si>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</si>
  <si>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</si>
  <si>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equity holders of the parent company</t>
  </si>
  <si>
    <t>non-controlling interests</t>
  </si>
  <si>
    <t>Purchases during the financial period</t>
  </si>
  <si>
    <t>Personnel at the end of the financial period</t>
  </si>
  <si>
    <t>weighted average number of shares outstanding*</t>
  </si>
  <si>
    <t>transaction risk</t>
  </si>
  <si>
    <t>payable within one year</t>
  </si>
  <si>
    <t>payable between one and five years</t>
  </si>
  <si>
    <t>payable later</t>
  </si>
  <si>
    <t>At 31 December 2014 the weighted average duration of the defined benefit obligation was 10 years. Company expects to contribute EUR 3 million to the plans during next year.</t>
  </si>
  <si>
    <t>Return on plan assets, excluding interest income</t>
  </si>
  <si>
    <t>Past service cost</t>
  </si>
  <si>
    <t>Male</t>
  </si>
  <si>
    <t>Female</t>
  </si>
  <si>
    <t>The Swiss Plan</t>
  </si>
  <si>
    <t>Wärtsilä has defined benefit plans for its employees mainly in Europe and Asia. The major plans are located in Switzerland, Great Britain, Sweden and Norway. The Swiss defined benefit plan accounts for 40% of Group's total defined benefit obligations and 55% of plans' assets. Most of the plans provide lifetime pension to the members at the normal retirement age. However, there are also plans, which provide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</si>
  <si>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Future salary increase</t>
  </si>
  <si>
    <t>Effect to defined
benefit obligation, MEUR</t>
  </si>
  <si>
    <t>The 2011 bonus scheme comprises 1,700,250 bonus rights, the 2012 bonus scheme comprises 1,913,000 bonus rights and the 2013 bonus scheme 2,114,000 bonus rights. The bonus payment for all bonus schemes is based on the share price development during a three-year period. For the bonus scheme 2011 the basis of a share price is EUR 23.34, for the bonus scheme 2012 EUR 33.28 and for the bonus scheme 2013 EUR 37.05. All bonus schemes are taking into account a 50% dividend payout. The paid bonuses in these bonus schemes cannot exceed EUR 10.00 per bonus right.</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</si>
  <si>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of the employers vary depending on the age of the employee and cover on average two thirds of the total contributions. There is no other way to fund a pension plan.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2014. Inflationary increases for pensions in payment are at the discretion of the Board of Trustees as benefits paid by the plan are exceeding the minimum level required by law.</t>
  </si>
  <si>
    <t>227***</t>
  </si>
  <si>
    <t>After the balance sheet date, the Board of Directors proposed that a dividend of 1.15 euro per share be paid for the financial period 2014, total dividend payable being EUR 227 million. The remaining part of the retained profits will be carried further in the unrestricted equity. For the profit for the financial period 2013, a dividend of EUR 1.05 per share was distributed, totalling EUR 207 million and the rest of the retained profits were carried further in the unrestricted equity.</t>
  </si>
  <si>
    <t>Activities</t>
  </si>
  <si>
    <t>Holding</t>
  </si>
  <si>
    <t>Sales and services</t>
  </si>
  <si>
    <t>Real estate</t>
  </si>
  <si>
    <t>Production, sales and services</t>
  </si>
  <si>
    <t>1.15***</t>
  </si>
  <si>
    <t>65.4***</t>
  </si>
  <si>
    <t>**** Free share issue approved by Wärtsilä Corporation’s Annual General Meeting on 3 March 2011 increased the total number of Wärtsilä shares to 197,241,130. The figures in the comparison period 2010 have been adjusted to reflect the increased number of shares.</t>
  </si>
  <si>
    <t>Internal management reporting is used to monitor the development of operations on the basis of market-based business areas. Reporting serves internal goal setting and strategic follow up, and is thus a management tool rather than an actual external economic indicator.</t>
  </si>
  <si>
    <t>Wärtsilä’s highest operative decision maker (CODM, Chief Operating Decision Maker) is the President and CEO with the support of the Board of Management and, in some cases, the Board of Directors. The President and CEO assesses the Group’s financial position and its development as a whole, not based on the results of the business areas. As the Group’s level of integration is high, the reported indicators from business areas do not give a true picture of the business areas’ financial position and development. It is also considered that they are of limited value to an external reader due to poor comparability, for example.</t>
  </si>
  <si>
    <t>During the financial period 1 January–31 December 2014 and 1 January–31 December 2013, Wärtsilä did not have any individual significant customers or countries.</t>
  </si>
  <si>
    <t>Cash flows from discontinued operations</t>
  </si>
  <si>
    <t xml:space="preserve">Tax calculated at parent company tax rate 20.0% (24.5) </t>
  </si>
  <si>
    <t xml:space="preserve">Earnings per share is calculated by dividing the profit for the financial period attributable to equity holders of the parent company by the weighted average number of shares outstanding. During the financial periods there were no programmes with dilutive effect.  </t>
  </si>
  <si>
    <t xml:space="preserve">Earnings per share, EUR  </t>
  </si>
  <si>
    <t>Investment properties include land areas not used by the Group. Their estimated fair value is around EUR 24 million (28). During the financial period, investment properties were sold totalling EUR 4 million (3) generating a gain of EUR 3 million (2).</t>
  </si>
  <si>
    <t>Share of result, discontinued operations</t>
  </si>
  <si>
    <t>Available-for-sale financial assets include unlisted shares. The fair value cannot be reliably measured for the unlisted shares, so the investment is carried at cost.</t>
  </si>
  <si>
    <t>Cash flow 
hedges</t>
  </si>
  <si>
    <t>Reclas-
sifications
to assets 
held for sale</t>
  </si>
  <si>
    <t>Net liability in the statement of financial position</t>
  </si>
  <si>
    <t>Other Europe</t>
  </si>
  <si>
    <t>Shares and other equity instruments (%)</t>
  </si>
  <si>
    <t>Bonds and other debt instruments (%)</t>
  </si>
  <si>
    <t>Other interest-bearing debt*</t>
  </si>
  <si>
    <t>Total amount of foreign currency forward contracts in nominal value included EUR 35 million (5) from discontinued operations.</t>
  </si>
  <si>
    <t>Normally all Groups' derivaties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</si>
  <si>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Related parties comprise the Board of Directors, the top management, the associated companies and joint ventures. Top management includes the President and CEO and the Board of Management.</t>
  </si>
  <si>
    <t>Foreign exchange exposures are monitored at the Business level and then netted and hedged at Group level. All fixed sales and purchase contracts are hedged. The estimated future commercial exposures are evaluated by the Businesses, and the level of hedging is decided by the Board of Management. Hedge accounting in accordance with IFRS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receivables and payables denominated in foreign currencies. The Group does not expect significant losses from foreign exchange rate changes in 2015. The cancellation of orders could lead to ineffective currency hedge. Approximately 67% (59) of sales and 57% (56) of operating costs in 2014 were denominated in euros. The Group’s profits and competitiveness are also indirectly affected by the home currencies of its main competitors: USD, GBP, JPY and KRW.</t>
  </si>
  <si>
    <t>IFRS hedge accounting has been applied to EUR 1,307 million (784) currency forwards. 10% change in the exhange rates would cause from these currency forwards an approximately EUR 100 million (61) net of tax impact on the equity. In 2014, EUR -61 million (-14) fair value adjustments related to cash flow hedges were recognised in equity. EUR -8 million (2) of the fair value adjustments were transferred from equity to the statement of income as net sales or operating expenses during 2014.  In 2014, the result from ineffective portion of the cash flow hedges was not significant. In 2013, the result from ineffective portion of the cash flow hedges was EUR -1 million, which was booked in financial items and specified in Note 10. Financial income and expenses.</t>
  </si>
  <si>
    <t>The average maturity of the non-current debt is 43 months (44) and the average maturity of the confirmed credit lines is 29 months (37). Additional information in Note 25. Financial liabilities.</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</si>
  <si>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Group Treasury and Wärtsilä does not expect any future defaults from the placements.</t>
  </si>
  <si>
    <t>The recoverable amounts from the CGU are determined based on value-in-use calculations. The calculations are on a discounted cash flow method basis, derived from the order book and 5-year cash flow projections from management approved strategic plans. The estimated performance of the CGU is based on utilisation of the existing property, plant and equipment in their current condition with normal maintenance capital expenditure, excluding any potential future acquisitions. Cash flows beyond the 5-year period are calculated using the terminal value method. The terminal growth rate used in projections is based on management’s assessment on conservative long term growth. The terminal growth rate used is 2%.</t>
  </si>
  <si>
    <t>As a result of the impairment test, no impairment loss for the CGUs were recognized for the financial periods ended 31 December 2014 and 2013 respectively. The recoverable amounts from all CGUs exceeded their carrying values remarkably.</t>
  </si>
  <si>
    <t>Sensitivity analyses have been carried out for the valuation of the recoverable amounts for the CGU by changing the assumption used in the calculation. A change in an assumption that would cause the recoverable amount to equal the carrying amount is presented in the table below.</t>
  </si>
  <si>
    <t>The Group estimates that no theoretically possible change in the assumptions can cause the carrying amount to exceed the recoverable amount in the CGU. As a result of the performed impairment tests, there is no need for write-downs of the goodwill in the CGU.</t>
  </si>
  <si>
    <t>In July, Wärtsilä and China State Shipbuilding Corporation (CSSC) signed an agreement to establish a joint venture to takeover Wärtsilä’s 2-stroke engine business. The Winterthur Gas &amp; Diesel Ltd (WinGD) joint venture has received the required regulatory approvals and the transaction was finalised in January 2015. Wärtsilä’s ownership of WinGD is 30% and the value of the transaction is approximately EUR 46 million.
In August, Wärtsilä divested its shares in the joint venture Qingdao Qiyao Wärtsilä MHI Linshan Marine Diesel Co. Ltd. The joint venture company was established for manufacturing large, low-speed marine diesel engines. Wärtsilä’s shares in the joint venture were transferred to the majority shareholder, Qingdao Qiyao Linshan Power Development Co Ltd, a company fully owned by China Shipbuilding Industry Corporation. The transaction price was not significant. The selling loss of the shares was EUR 10 million.</t>
  </si>
  <si>
    <t xml:space="preserve">As of the third quarter of 2014, the two-stroke business has been classified as discontinued operations, including the transfer of assets held for sale and liabilities directly attributable to them on separate rows in the statement of financial position. The comparison figures in the statement of income and the items related to it have been restated to show the discontinued operations separately from continuing operations. The financial impact of re-organising the two-stroke business is positive on Wärtsilä’s continuing operations. </t>
  </si>
  <si>
    <t>Impairment and write-downs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</si>
</sst>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90">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5"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1"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5" applyNumberFormat="0" applyFont="0" applyFill="0" applyAlignment="0" applyProtection="0">
      <alignment horizontal="left"/>
    </xf>
    <xf numFmtId="0" fontId="1" fillId="0" borderId="0"/>
    <xf numFmtId="173" fontId="1" fillId="0" borderId="0"/>
    <xf numFmtId="0" fontId="3" fillId="36" borderId="0" applyNumberFormat="0" applyFont="0" applyFill="0" applyBorder="0" applyAlignment="0" applyProtection="0"/>
    <xf numFmtId="0" fontId="3" fillId="36" borderId="0" applyNumberFormat="0" applyFont="0" applyFill="0" applyBorder="0" applyAlignment="0" applyProtection="0"/>
    <xf numFmtId="49" fontId="7" fillId="36" borderId="27" applyNumberFormat="0" applyFont="0" applyFill="0" applyBorder="0" applyAlignment="0" applyProtection="0">
      <alignment horizontal="left" wrapText="1"/>
    </xf>
    <xf numFmtId="49" fontId="7" fillId="36" borderId="27" applyNumberFormat="0" applyFont="0" applyFill="0" applyBorder="0" applyAlignment="0" applyProtection="0">
      <alignment horizontal="left" wrapText="1"/>
    </xf>
    <xf numFmtId="0" fontId="7" fillId="36" borderId="0" applyNumberFormat="0" applyFont="0" applyFill="0" applyBorder="0" applyAlignment="0" applyProtection="0">
      <alignment wrapText="1"/>
    </xf>
  </cellStyleXfs>
  <cellXfs count="1208">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0" fillId="36" borderId="0" xfId="0" quotePrefix="1" applyFill="1"/>
    <xf numFmtId="0" fontId="7" fillId="36" borderId="26" xfId="3" applyNumberFormat="1" applyFont="1" applyFill="1" applyBorder="1" applyAlignment="1">
      <alignment horizontal="left" wrapText="1"/>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Border="1" applyAlignment="1">
      <alignment horizontal="left"/>
    </xf>
    <xf numFmtId="3" fontId="33" fillId="36" borderId="0" xfId="3" applyNumberFormat="1" applyFont="1" applyFill="1" applyBorder="1" applyAlignment="1">
      <alignment horizontal="right"/>
    </xf>
    <xf numFmtId="1" fontId="33" fillId="36" borderId="0" xfId="3" applyNumberFormat="1" applyFont="1" applyFill="1" applyBorder="1" applyAlignment="1">
      <alignment horizontal="righ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33" fillId="36" borderId="0" xfId="3"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0" fontId="7" fillId="36" borderId="0" xfId="2" applyNumberFormat="1" applyFont="1" applyFill="1" applyAlignment="1">
      <alignment horizontal="left"/>
    </xf>
    <xf numFmtId="0" fontId="7" fillId="36" borderId="0" xfId="2" applyNumberFormat="1" applyFont="1" applyFill="1" applyAlignment="1">
      <alignment horizontal="right"/>
    </xf>
    <xf numFmtId="49" fontId="7" fillId="36" borderId="0" xfId="0" applyNumberFormat="1" applyFont="1" applyFill="1" applyAlignment="1">
      <alignment horizontal="left"/>
    </xf>
    <xf numFmtId="0" fontId="7" fillId="36" borderId="0" xfId="0" applyNumberFormat="1" applyFont="1" applyFill="1" applyAlignment="1">
      <alignment wrapText="1"/>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0" fillId="36" borderId="0" xfId="0" applyFill="1" applyBorder="1"/>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0" fontId="7" fillId="36" borderId="0" xfId="0" applyFont="1" applyFill="1" applyBorder="1"/>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29" xfId="0" applyNumberFormat="1" applyFont="1" applyFill="1" applyBorder="1" applyAlignment="1">
      <alignment horizontal="left"/>
    </xf>
    <xf numFmtId="0" fontId="7" fillId="36" borderId="29"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169" fontId="7" fillId="36" borderId="0" xfId="0" applyNumberFormat="1" applyFont="1" applyFill="1" applyAlignment="1">
      <alignment horizontal="right"/>
    </xf>
    <xf numFmtId="3" fontId="10" fillId="36" borderId="0" xfId="1" applyNumberFormat="1" applyFill="1" applyBorder="1" applyAlignment="1" applyProtection="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2" fontId="8" fillId="36" borderId="0" xfId="0" applyNumberFormat="1" applyFont="1" applyFill="1" applyBorder="1" applyAlignment="1">
      <alignment horizontal="left"/>
    </xf>
    <xf numFmtId="171" fontId="39" fillId="36" borderId="0" xfId="3" applyNumberFormat="1" applyFont="1" applyFill="1" applyBorder="1" applyAlignment="1">
      <alignment horizontal="right"/>
    </xf>
    <xf numFmtId="170" fontId="40" fillId="36" borderId="0" xfId="3" applyNumberFormat="1" applyFont="1" applyFill="1" applyBorder="1" applyAlignment="1">
      <alignment horizontal="right" wrapText="1"/>
    </xf>
    <xf numFmtId="171" fontId="33" fillId="36" borderId="0" xfId="3" applyNumberFormat="1" applyFont="1" applyFill="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3" fontId="0" fillId="36" borderId="0" xfId="0" applyNumberFormat="1" applyFill="1"/>
    <xf numFmtId="0" fontId="40" fillId="36" borderId="0" xfId="3" applyNumberFormat="1" applyFont="1" applyFill="1" applyBorder="1" applyAlignment="1">
      <alignment horizontal="left"/>
    </xf>
    <xf numFmtId="0" fontId="43" fillId="36" borderId="0" xfId="3" applyNumberFormat="1" applyFont="1" applyFill="1" applyBorder="1" applyAlignment="1">
      <alignment horizontal="left"/>
    </xf>
    <xf numFmtId="0" fontId="39" fillId="36" borderId="0" xfId="3" applyNumberFormat="1" applyFont="1" applyFill="1" applyAlignment="1">
      <alignment horizontal="right"/>
    </xf>
    <xf numFmtId="4" fontId="33" fillId="36" borderId="0" xfId="3" applyNumberFormat="1" applyFont="1" applyFill="1" applyAlignment="1">
      <alignment horizontal="righ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1" xfId="74" applyNumberFormat="1" applyFont="1" applyFill="1" applyBorder="1" applyAlignment="1">
      <alignment horizontal="right" wrapText="1"/>
    </xf>
    <xf numFmtId="0" fontId="7" fillId="36" borderId="31"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49" fontId="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3" fontId="7" fillId="36" borderId="0" xfId="4" applyNumberFormat="1" applyFont="1" applyFill="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31" xfId="74" applyNumberFormat="1" applyFont="1" applyFill="1" applyBorder="1" applyAlignment="1">
      <alignment horizontal="right" wrapText="1"/>
    </xf>
    <xf numFmtId="49" fontId="8" fillId="36" borderId="31" xfId="74" applyNumberFormat="1" applyFont="1" applyFill="1" applyBorder="1" applyAlignment="1">
      <alignment horizontal="right" vertical="top" wrapText="1"/>
    </xf>
    <xf numFmtId="0" fontId="8" fillId="36" borderId="31" xfId="74" applyNumberFormat="1" applyFont="1" applyFill="1" applyBorder="1" applyAlignment="1">
      <alignment horizontal="right" wrapText="1"/>
    </xf>
    <xf numFmtId="0" fontId="8" fillId="36" borderId="31" xfId="74" applyNumberFormat="1" applyFont="1" applyFill="1" applyBorder="1" applyAlignment="1">
      <alignment horizontal="left"/>
    </xf>
    <xf numFmtId="1" fontId="8" fillId="36" borderId="31"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0" fontId="7" fillId="36" borderId="0" xfId="0" applyNumberFormat="1" applyFont="1" applyFill="1" applyBorder="1" applyAlignment="1">
      <alignment horizontal="right" wrapText="1"/>
    </xf>
    <xf numFmtId="49" fontId="7" fillId="36" borderId="0" xfId="4" applyNumberFormat="1" applyFont="1" applyFill="1" applyBorder="1" applyAlignment="1">
      <alignment horizontal="left" wrapText="1"/>
    </xf>
    <xf numFmtId="1" fontId="8" fillId="36" borderId="0" xfId="0" applyNumberFormat="1" applyFont="1" applyFill="1" applyAlignment="1">
      <alignment horizontal="left"/>
    </xf>
    <xf numFmtId="0" fontId="7" fillId="36" borderId="0" xfId="69"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1"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3" fontId="7" fillId="36" borderId="0" xfId="0" applyNumberFormat="1" applyFont="1" applyFill="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164" fontId="7" fillId="36" borderId="0" xfId="4" applyNumberFormat="1" applyFont="1" applyFill="1" applyAlignment="1">
      <alignment horizontal="right"/>
    </xf>
    <xf numFmtId="3" fontId="8" fillId="36" borderId="0" xfId="63" applyNumberFormat="1" applyFont="1" applyFill="1" applyBorder="1" applyAlignment="1">
      <alignment horizontal="right"/>
    </xf>
    <xf numFmtId="0" fontId="7" fillId="36" borderId="0" xfId="0" applyFont="1" applyFill="1" applyAlignment="1">
      <alignment horizontal="left"/>
    </xf>
    <xf numFmtId="49" fontId="7" fillId="36" borderId="0" xfId="4" applyNumberFormat="1" applyFont="1" applyFill="1" applyBorder="1" applyAlignment="1">
      <alignment horizontal="left"/>
    </xf>
    <xf numFmtId="0" fontId="8" fillId="36" borderId="31" xfId="74" applyNumberFormat="1" applyFont="1" applyFill="1" applyBorder="1" applyAlignment="1">
      <alignment horizontal="right"/>
    </xf>
    <xf numFmtId="0" fontId="0" fillId="36" borderId="31" xfId="74" applyNumberFormat="1" applyFont="1" applyFill="1" applyBorder="1" applyAlignment="1">
      <alignment horizontal="left"/>
    </xf>
    <xf numFmtId="49" fontId="7" fillId="36" borderId="26" xfId="4" applyNumberFormat="1" applyFont="1" applyFill="1" applyBorder="1" applyAlignment="1">
      <alignment horizontal="left"/>
    </xf>
    <xf numFmtId="3" fontId="7" fillId="36" borderId="26" xfId="4" applyNumberFormat="1" applyFont="1" applyFill="1" applyBorder="1" applyAlignment="1">
      <alignment horizontal="righ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49" fontId="7" fillId="36" borderId="0" xfId="0" applyNumberFormat="1" applyFont="1" applyFill="1" applyBorder="1" applyAlignment="1">
      <alignment horizontal="lef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Border="1" applyAlignment="1">
      <alignment horizontal="right"/>
    </xf>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49" fontId="39" fillId="36" borderId="0" xfId="4" applyNumberFormat="1" applyFont="1" applyFill="1" applyAlignment="1">
      <alignment horizontal="left" wrapText="1"/>
    </xf>
    <xf numFmtId="1" fontId="40" fillId="36" borderId="0" xfId="4" quotePrefix="1" applyNumberFormat="1" applyFont="1" applyFill="1" applyBorder="1" applyAlignment="1">
      <alignment horizontal="right"/>
    </xf>
    <xf numFmtId="1" fontId="39" fillId="36" borderId="0" xfId="4" quotePrefix="1" applyNumberFormat="1" applyFont="1" applyFill="1" applyBorder="1" applyAlignment="1">
      <alignment horizontal="righ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0" fontId="32" fillId="36" borderId="0" xfId="3" applyFill="1"/>
    <xf numFmtId="168" fontId="7" fillId="36" borderId="0" xfId="4" applyNumberFormat="1" applyFont="1" applyFill="1" applyAlignment="1">
      <alignment horizontal="right"/>
    </xf>
    <xf numFmtId="0" fontId="7" fillId="36" borderId="31" xfId="74" applyNumberFormat="1" applyFont="1" applyFill="1" applyBorder="1" applyAlignment="1">
      <alignment horizontal="right"/>
    </xf>
    <xf numFmtId="1" fontId="8" fillId="36" borderId="31"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Font="1" applyFill="1" applyBorder="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1" fontId="8" fillId="36" borderId="0" xfId="4" applyNumberFormat="1" applyFont="1" applyFill="1" applyBorder="1" applyAlignment="1">
      <alignment horizontal="lef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6" fillId="36" borderId="0" xfId="69" applyNumberFormat="1" applyFont="1" applyFill="1" applyBorder="1" applyAlignment="1">
      <alignment horizontal="right"/>
    </xf>
    <xf numFmtId="165" fontId="7" fillId="36" borderId="0" xfId="4" applyNumberFormat="1" applyFont="1" applyFill="1" applyBorder="1" applyAlignment="1">
      <alignment horizontal="right"/>
    </xf>
    <xf numFmtId="164" fontId="7" fillId="36" borderId="0" xfId="4" applyNumberFormat="1" applyFont="1" applyFill="1" applyBorder="1" applyAlignment="1">
      <alignment horizontal="right"/>
    </xf>
    <xf numFmtId="49" fontId="8" fillId="36" borderId="0" xfId="4" applyNumberFormat="1" applyFont="1" applyFill="1" applyBorder="1" applyAlignment="1">
      <alignment horizontal="lef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30" fillId="36" borderId="0" xfId="4" applyNumberFormat="1" applyFont="1" applyFill="1" applyBorder="1" applyAlignment="1">
      <alignment horizontal="left"/>
    </xf>
    <xf numFmtId="49" fontId="36" fillId="36" borderId="0" xfId="4" applyNumberFormat="1" applyFont="1" applyFill="1" applyBorder="1" applyAlignment="1">
      <alignment horizontal="left"/>
    </xf>
    <xf numFmtId="0" fontId="36" fillId="36" borderId="0" xfId="4" applyFont="1" applyFill="1" applyBorder="1" applyAlignment="1">
      <alignment horizontal="right"/>
    </xf>
    <xf numFmtId="165" fontId="36" fillId="36" borderId="0" xfId="4" applyNumberFormat="1" applyFont="1" applyFill="1" applyBorder="1" applyAlignment="1">
      <alignment horizontal="right"/>
    </xf>
    <xf numFmtId="164" fontId="36" fillId="36" borderId="0" xfId="4" applyNumberFormat="1" applyFont="1" applyFill="1" applyBorder="1" applyAlignment="1">
      <alignment horizontal="right"/>
    </xf>
    <xf numFmtId="0" fontId="50" fillId="36" borderId="0" xfId="72" applyNumberFormat="1" applyFont="1" applyFill="1" applyAlignment="1"/>
    <xf numFmtId="0" fontId="50" fillId="36" borderId="0" xfId="0" applyNumberFormat="1" applyFont="1" applyFill="1" applyAlignment="1">
      <alignment horizontal="left"/>
    </xf>
    <xf numFmtId="0" fontId="50" fillId="36" borderId="0" xfId="65" applyNumberFormat="1" applyFont="1" applyFill="1" applyBorder="1" applyAlignment="1">
      <alignment horizontal="right"/>
    </xf>
    <xf numFmtId="0" fontId="7" fillId="36" borderId="0" xfId="0" applyNumberFormat="1" applyFont="1" applyFill="1" applyBorder="1" applyAlignment="1">
      <alignment wrapText="1"/>
    </xf>
    <xf numFmtId="0" fontId="7" fillId="36" borderId="0" xfId="4" applyNumberFormat="1" applyFont="1" applyFill="1" applyBorder="1" applyAlignment="1">
      <alignment horizontal="right" wrapText="1"/>
    </xf>
    <xf numFmtId="0" fontId="7" fillId="36" borderId="0" xfId="4" applyNumberFormat="1" applyFont="1" applyFill="1" applyBorder="1" applyAlignment="1">
      <alignment wrapText="1"/>
    </xf>
    <xf numFmtId="0" fontId="0" fillId="36" borderId="0" xfId="63" applyNumberFormat="1" applyFont="1" applyFill="1" applyAlignment="1"/>
    <xf numFmtId="0" fontId="7" fillId="36" borderId="0" xfId="4" applyNumberFormat="1" applyFont="1" applyFill="1" applyBorder="1"/>
    <xf numFmtId="0" fontId="7" fillId="36" borderId="31"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5" xfId="74" applyNumberFormat="1" applyFont="1" applyFill="1" applyBorder="1" applyAlignment="1">
      <alignment horizontal="left"/>
    </xf>
    <xf numFmtId="49" fontId="8" fillId="36" borderId="35"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8" fillId="36" borderId="0" xfId="74" applyNumberFormat="1" applyFont="1" applyFill="1" applyBorder="1" applyAlignment="1">
      <alignment horizontal="right"/>
    </xf>
    <xf numFmtId="168" fontId="7" fillId="36" borderId="0" xfId="0" applyNumberFormat="1" applyFont="1" applyFill="1" applyAlignment="1">
      <alignment horizontal="right"/>
    </xf>
    <xf numFmtId="49" fontId="8" fillId="36" borderId="35" xfId="74" applyNumberFormat="1" applyFont="1" applyFill="1" applyBorder="1" applyAlignment="1">
      <alignment horizontal="right"/>
    </xf>
    <xf numFmtId="49" fontId="36" fillId="36" borderId="0" xfId="4" applyNumberFormat="1" applyFont="1" applyFill="1" applyAlignment="1">
      <alignment horizontal="left"/>
    </xf>
    <xf numFmtId="0" fontId="36" fillId="36" borderId="0" xfId="4" applyFont="1" applyFill="1" applyAlignment="1">
      <alignment horizontal="right"/>
    </xf>
    <xf numFmtId="1" fontId="8" fillId="36" borderId="35"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5"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34" xfId="4" applyNumberFormat="1" applyFont="1" applyFill="1" applyBorder="1" applyAlignment="1">
      <alignment horizontal="left"/>
    </xf>
    <xf numFmtId="0" fontId="7" fillId="36" borderId="0" xfId="72" applyFont="1" applyFill="1" applyAlignment="1"/>
    <xf numFmtId="0" fontId="8" fillId="36" borderId="0" xfId="68" applyNumberFormat="1" applyFont="1" applyFill="1" applyBorder="1" applyAlignment="1">
      <alignment horizontal="right"/>
    </xf>
    <xf numFmtId="3" fontId="8" fillId="36" borderId="0" xfId="0" applyNumberFormat="1" applyFont="1" applyFill="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7" fillId="36" borderId="0" xfId="0" applyFont="1" applyFill="1" applyAlignment="1"/>
    <xf numFmtId="0" fontId="0" fillId="36" borderId="0" xfId="0" applyFill="1" applyAlignment="1">
      <alignment horizontal="right"/>
    </xf>
    <xf numFmtId="172" fontId="8" fillId="36" borderId="0" xfId="3" applyNumberFormat="1" applyFont="1" applyFill="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49" fontId="37" fillId="36" borderId="0" xfId="63" applyNumberFormat="1" applyFont="1" applyFill="1" applyAlignment="1">
      <alignment horizontal="left"/>
    </xf>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Border="1" applyAlignment="1">
      <alignment horizontal="left" wrapText="1"/>
    </xf>
    <xf numFmtId="164" fontId="7" fillId="36" borderId="26" xfId="4" applyNumberFormat="1" applyFont="1" applyFill="1" applyBorder="1" applyAlignment="1">
      <alignment horizontal="right"/>
    </xf>
    <xf numFmtId="0" fontId="0" fillId="36" borderId="0" xfId="0" applyFont="1" applyFill="1"/>
    <xf numFmtId="0" fontId="58" fillId="36" borderId="0" xfId="1" applyNumberFormat="1" applyFont="1" applyFill="1" applyAlignment="1" applyProtection="1">
      <alignment horizontal="right"/>
    </xf>
    <xf numFmtId="49" fontId="7" fillId="36" borderId="34" xfId="4"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0" xfId="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1" xfId="79" applyNumberFormat="1" applyFont="1" applyFill="1" applyBorder="1" applyAlignment="1">
      <alignment horizontal="left"/>
    </xf>
    <xf numFmtId="0" fontId="37" fillId="36" borderId="31" xfId="79" applyNumberFormat="1" applyFont="1" applyFill="1" applyBorder="1" applyAlignment="1">
      <alignment horizontal="right"/>
    </xf>
    <xf numFmtId="3" fontId="7" fillId="36" borderId="31" xfId="79" applyNumberFormat="1" applyFont="1" applyFill="1" applyBorder="1" applyAlignment="1">
      <alignment horizontal="right"/>
    </xf>
    <xf numFmtId="3" fontId="59" fillId="36" borderId="32" xfId="78" applyNumberFormat="1" applyFont="1" applyFill="1" applyBorder="1" applyAlignment="1">
      <alignment horizontal="right"/>
    </xf>
    <xf numFmtId="3" fontId="59" fillId="36" borderId="27" xfId="78" applyNumberFormat="1" applyFont="1" applyFill="1" applyBorder="1" applyAlignment="1">
      <alignment horizontal="right"/>
    </xf>
    <xf numFmtId="3" fontId="59" fillId="36" borderId="31" xfId="79" applyNumberFormat="1" applyFont="1" applyFill="1" applyBorder="1" applyAlignment="1">
      <alignment horizontal="right" wrapText="1"/>
    </xf>
    <xf numFmtId="49" fontId="7" fillId="36" borderId="31"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3" xfId="78" quotePrefix="1" applyNumberFormat="1" applyFont="1" applyFill="1" applyBorder="1" applyAlignment="1">
      <alignment horizontal="right"/>
    </xf>
    <xf numFmtId="49" fontId="7" fillId="36" borderId="32" xfId="78" applyNumberFormat="1" applyFont="1" applyFill="1" applyBorder="1" applyAlignment="1">
      <alignment horizontal="left"/>
    </xf>
    <xf numFmtId="3" fontId="7" fillId="36" borderId="32" xfId="78" applyNumberFormat="1" applyFont="1" applyFill="1" applyBorder="1" applyAlignment="1">
      <alignment horizontal="right"/>
    </xf>
    <xf numFmtId="3" fontId="7" fillId="36" borderId="31" xfId="79" quotePrefix="1" applyNumberFormat="1" applyFont="1" applyFill="1" applyBorder="1" applyAlignment="1">
      <alignment horizontal="right"/>
    </xf>
    <xf numFmtId="0" fontId="7" fillId="36" borderId="31" xfId="74" applyNumberFormat="1" applyFont="1" applyFill="1" applyBorder="1" applyAlignment="1">
      <alignment horizontal="lef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76" applyFill="1"/>
    <xf numFmtId="0" fontId="32" fillId="36" borderId="0" xfId="68" applyNumberFormat="1" applyFont="1" applyFill="1" applyBorder="1" applyAlignment="1"/>
    <xf numFmtId="49" fontId="7" fillId="36" borderId="0" xfId="68" applyNumberFormat="1" applyFont="1" applyFill="1" applyBorder="1" applyAlignment="1"/>
    <xf numFmtId="0" fontId="7" fillId="36" borderId="0" xfId="68" applyNumberFormat="1" applyFont="1" applyFill="1" applyBorder="1" applyAlignment="1">
      <alignment wrapText="1"/>
    </xf>
    <xf numFmtId="0" fontId="7" fillId="36" borderId="0" xfId="72" applyNumberFormat="1" applyFont="1" applyFill="1" applyAlignment="1">
      <alignment wrapText="1"/>
    </xf>
    <xf numFmtId="0" fontId="30" fillId="36" borderId="0" xfId="72" applyNumberFormat="1" applyFont="1" applyFill="1" applyAlignment="1">
      <alignment horizontal="left"/>
    </xf>
    <xf numFmtId="0" fontId="0" fillId="36" borderId="31" xfId="79" applyNumberFormat="1" applyFont="1" applyFill="1" applyBorder="1" applyAlignment="1"/>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3"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1"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0" fontId="7" fillId="36" borderId="2" xfId="74" applyNumberFormat="1" applyFont="1" applyFill="1" applyBorder="1" applyAlignment="1">
      <alignment horizontal="righ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3" xfId="78" applyNumberFormat="1" applyFont="1" applyFill="1" applyBorder="1" applyAlignment="1">
      <alignment horizontal="right"/>
    </xf>
    <xf numFmtId="0" fontId="7" fillId="36" borderId="30" xfId="78" applyNumberFormat="1" applyFont="1" applyFill="1" applyBorder="1" applyAlignment="1">
      <alignment horizontal="right"/>
    </xf>
    <xf numFmtId="3" fontId="7" fillId="36" borderId="30" xfId="78" applyNumberFormat="1" applyFont="1" applyFill="1" applyBorder="1" applyAlignment="1">
      <alignment horizontal="right"/>
    </xf>
    <xf numFmtId="49" fontId="7" fillId="36" borderId="1" xfId="78" applyNumberFormat="1" applyFont="1" applyFill="1" applyAlignment="1">
      <alignment horizontal="left"/>
    </xf>
    <xf numFmtId="1" fontId="8" fillId="36" borderId="27" xfId="78" applyNumberFormat="1" applyFont="1" applyFill="1" applyBorder="1" applyAlignment="1">
      <alignment horizontal="right"/>
    </xf>
    <xf numFmtId="4" fontId="7" fillId="36" borderId="27" xfId="78" applyNumberFormat="1" applyFont="1" applyFill="1" applyBorder="1" applyAlignment="1">
      <alignment horizontal="right"/>
    </xf>
    <xf numFmtId="49" fontId="7" fillId="36" borderId="30" xfId="78" applyNumberFormat="1" applyFont="1" applyFill="1" applyBorder="1" applyAlignment="1">
      <alignment horizontal="left"/>
    </xf>
    <xf numFmtId="0" fontId="7" fillId="36" borderId="30" xfId="78" applyNumberFormat="1" applyFont="1" applyFill="1" applyBorder="1" applyAlignment="1">
      <alignment horizontal="left"/>
    </xf>
    <xf numFmtId="49" fontId="7" fillId="36" borderId="2" xfId="79" applyNumberFormat="1" applyFont="1" applyFill="1" applyBorder="1" applyAlignment="1">
      <alignment horizontal="righ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164" fontId="7" fillId="36" borderId="2" xfId="79" applyNumberFormat="1" applyFont="1" applyFill="1" applyBorder="1" applyAlignment="1">
      <alignment horizontal="right"/>
    </xf>
    <xf numFmtId="0" fontId="7" fillId="36" borderId="35" xfId="79" applyNumberFormat="1" applyFont="1" applyFill="1" applyBorder="1" applyAlignment="1">
      <alignment horizontal="right"/>
    </xf>
    <xf numFmtId="3" fontId="7" fillId="36" borderId="35"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5" xfId="79" applyFont="1" applyFill="1" applyBorder="1" applyAlignment="1"/>
    <xf numFmtId="0" fontId="8" fillId="36" borderId="0" xfId="77" applyNumberFormat="1" applyFont="1" applyFill="1" applyBorder="1" applyAlignment="1">
      <alignment horizontal="right"/>
    </xf>
    <xf numFmtId="0" fontId="8" fillId="36" borderId="27" xfId="78" applyNumberFormat="1" applyFont="1" applyFill="1" applyBorder="1" applyAlignment="1">
      <alignment horizontal="left" wrapText="1"/>
    </xf>
    <xf numFmtId="0" fontId="33" fillId="36" borderId="27" xfId="78" applyNumberFormat="1" applyFont="1" applyFill="1" applyBorder="1" applyAlignment="1"/>
    <xf numFmtId="0" fontId="33" fillId="36" borderId="1" xfId="78" applyNumberFormat="1" applyFont="1" applyFill="1" applyAlignment="1"/>
    <xf numFmtId="0" fontId="33" fillId="36" borderId="1" xfId="78" applyNumberFormat="1" applyFont="1" applyFill="1" applyBorder="1" applyAlignment="1">
      <alignment horizontal="left"/>
    </xf>
    <xf numFmtId="0" fontId="33" fillId="36" borderId="16" xfId="79" applyNumberFormat="1" applyFont="1" applyFill="1" applyBorder="1" applyAlignment="1"/>
    <xf numFmtId="0" fontId="7" fillId="36" borderId="16" xfId="79" applyNumberFormat="1" applyFont="1" applyFill="1" applyBorder="1" applyAlignment="1">
      <alignment horizontal="left" wrapText="1"/>
    </xf>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0"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0"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3" xfId="78" applyNumberFormat="1" applyFont="1" applyFill="1" applyBorder="1" applyAlignment="1">
      <alignment horizontal="left"/>
    </xf>
    <xf numFmtId="0" fontId="58" fillId="36" borderId="33" xfId="78" applyNumberFormat="1" applyFont="1" applyFill="1" applyBorder="1" applyAlignment="1" applyProtection="1">
      <alignment horizontal="right"/>
    </xf>
    <xf numFmtId="0" fontId="8" fillId="36" borderId="27" xfId="78" applyNumberFormat="1" applyFont="1" applyFill="1" applyBorder="1" applyAlignment="1">
      <alignment horizontal="left"/>
    </xf>
    <xf numFmtId="0" fontId="8" fillId="36" borderId="0" xfId="78" applyNumberFormat="1" applyFont="1" applyFill="1" applyBorder="1" applyAlignment="1">
      <alignment horizontal="lef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33" xfId="78" applyFont="1" applyFill="1" applyBorder="1" applyAlignment="1"/>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0" xfId="78" applyNumberFormat="1" applyFont="1" applyFill="1" applyBorder="1" applyAlignment="1">
      <alignment horizontal="right" wrapText="1"/>
    </xf>
    <xf numFmtId="49" fontId="8" fillId="36" borderId="1" xfId="78" applyNumberFormat="1" applyFont="1" applyFill="1" applyBorder="1" applyAlignment="1">
      <alignment horizontal="lef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0" xfId="78"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49" fontId="7" fillId="36" borderId="28" xfId="78" applyNumberFormat="1" applyFont="1" applyFill="1" applyBorder="1" applyAlignment="1">
      <alignment horizontal="left"/>
    </xf>
    <xf numFmtId="3" fontId="7" fillId="36" borderId="30"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1" xfId="79"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35" xfId="79" applyNumberFormat="1" applyFont="1" applyFill="1" applyBorder="1" applyAlignment="1">
      <alignment horizontal="left" wrapText="1"/>
    </xf>
    <xf numFmtId="49" fontId="8" fillId="36" borderId="35" xfId="74" applyNumberFormat="1" applyFont="1" applyFill="1" applyAlignment="1">
      <alignment horizontal="left"/>
    </xf>
    <xf numFmtId="1" fontId="8" fillId="36" borderId="35" xfId="74" quotePrefix="1" applyNumberFormat="1" applyFont="1" applyFill="1" applyAlignment="1">
      <alignment horizontal="right"/>
    </xf>
    <xf numFmtId="3" fontId="7" fillId="36" borderId="35" xfId="82" applyNumberFormat="1" applyFont="1" applyFill="1" applyAlignment="1">
      <alignment horizontal="right"/>
    </xf>
    <xf numFmtId="0" fontId="3" fillId="36" borderId="35" xfId="82" applyNumberFormat="1" applyFont="1" applyFill="1" applyAlignment="1"/>
    <xf numFmtId="49" fontId="8" fillId="36" borderId="35" xfId="82" applyNumberFormat="1" applyFont="1" applyFill="1" applyAlignment="1">
      <alignment horizontal="left"/>
    </xf>
    <xf numFmtId="0" fontId="58" fillId="36" borderId="35" xfId="82" applyNumberFormat="1" applyFont="1" applyFill="1" applyAlignment="1" applyProtection="1">
      <alignment horizontal="right"/>
    </xf>
    <xf numFmtId="0" fontId="0" fillId="36" borderId="35" xfId="82" applyNumberFormat="1" applyFont="1" applyFill="1" applyAlignment="1"/>
    <xf numFmtId="3" fontId="58" fillId="36" borderId="35" xfId="82" applyNumberFormat="1" applyFont="1" applyFill="1" applyAlignment="1" applyProtection="1">
      <alignment horizontal="right"/>
    </xf>
    <xf numFmtId="49" fontId="8" fillId="36" borderId="35" xfId="82" applyNumberFormat="1" applyFont="1" applyFill="1" applyAlignment="1">
      <alignment horizontal="left" wrapText="1"/>
    </xf>
    <xf numFmtId="3" fontId="8" fillId="36" borderId="35" xfId="82" applyNumberFormat="1" applyFont="1" applyFill="1" applyAlignment="1">
      <alignment horizontal="right"/>
    </xf>
    <xf numFmtId="49" fontId="7" fillId="36" borderId="35"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49" fontId="8" fillId="36" borderId="35" xfId="82" applyNumberFormat="1" applyFont="1" applyFill="1" applyAlignment="1">
      <alignment horizontal="left" wrapText="1"/>
    </xf>
    <xf numFmtId="0" fontId="8" fillId="36" borderId="35" xfId="82" applyNumberFormat="1" applyFont="1" applyFill="1" applyAlignment="1">
      <alignment horizontal="left"/>
    </xf>
    <xf numFmtId="49" fontId="8" fillId="36" borderId="35" xfId="82" applyNumberFormat="1" applyFont="1" applyFill="1" applyAlignment="1">
      <alignment horizontal="right" wrapText="1"/>
    </xf>
    <xf numFmtId="3" fontId="7" fillId="36" borderId="35" xfId="82" applyNumberFormat="1" applyFont="1" applyFill="1" applyAlignment="1">
      <alignment horizontal="right" wrapText="1"/>
    </xf>
    <xf numFmtId="3" fontId="59" fillId="36" borderId="35" xfId="82" applyNumberFormat="1" applyFont="1" applyFill="1" applyAlignment="1">
      <alignment horizontal="right"/>
    </xf>
    <xf numFmtId="0" fontId="7" fillId="36" borderId="0" xfId="72" applyNumberFormat="1" applyFont="1" applyFill="1" applyAlignment="1"/>
    <xf numFmtId="49" fontId="7" fillId="36" borderId="35" xfId="82" applyNumberFormat="1" applyFont="1" applyFill="1" applyAlignment="1">
      <alignment horizontal="right"/>
    </xf>
    <xf numFmtId="3" fontId="7" fillId="36" borderId="35" xfId="79" applyNumberFormat="1" applyFont="1" applyFill="1" applyBorder="1" applyAlignment="1">
      <alignment horizontal="right" wrapText="1"/>
    </xf>
    <xf numFmtId="0" fontId="7" fillId="36" borderId="35" xfId="82" applyNumberFormat="1" applyFont="1" applyFill="1" applyAlignment="1">
      <alignment horizontal="right"/>
    </xf>
    <xf numFmtId="49" fontId="7" fillId="36" borderId="35" xfId="79" applyNumberFormat="1" applyFont="1" applyFill="1" applyBorder="1" applyAlignment="1">
      <alignment horizontal="left"/>
    </xf>
    <xf numFmtId="4" fontId="7" fillId="36" borderId="1" xfId="78" applyNumberFormat="1" applyFont="1" applyFill="1" applyAlignment="1">
      <alignment horizontal="right"/>
    </xf>
    <xf numFmtId="49" fontId="7" fillId="36" borderId="35" xfId="74" applyNumberFormat="1" applyFont="1" applyFill="1" applyAlignment="1">
      <alignment horizontal="left" wrapText="1"/>
    </xf>
    <xf numFmtId="1" fontId="8" fillId="36" borderId="35"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0" fontId="7" fillId="36" borderId="35" xfId="79" applyNumberFormat="1" applyFont="1" applyFill="1" applyBorder="1" applyAlignment="1">
      <alignment horizontal="left"/>
    </xf>
    <xf numFmtId="0" fontId="11" fillId="36" borderId="1" xfId="78" applyNumberFormat="1" applyFont="1" applyFill="1" applyAlignment="1">
      <alignment horizontal="left"/>
    </xf>
    <xf numFmtId="0" fontId="0" fillId="36" borderId="1" xfId="78" applyNumberFormat="1" applyFont="1" applyFill="1" applyAlignment="1"/>
    <xf numFmtId="49" fontId="11" fillId="36" borderId="1" xfId="78" applyNumberFormat="1" applyFont="1" applyFill="1" applyAlignment="1">
      <alignment horizontal="left"/>
    </xf>
    <xf numFmtId="0" fontId="8" fillId="36" borderId="35"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5"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5"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49" fontId="8" fillId="36" borderId="1" xfId="78" applyNumberFormat="1" applyFont="1" applyFill="1" applyAlignment="1">
      <alignment horizontal="lef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5" xfId="79" applyNumberFormat="1" applyFont="1" applyFill="1" applyBorder="1" applyAlignment="1">
      <alignment horizontal="left"/>
    </xf>
    <xf numFmtId="1" fontId="8" fillId="36" borderId="35" xfId="79" applyNumberFormat="1" applyFont="1" applyFill="1" applyBorder="1" applyAlignment="1">
      <alignment horizontal="right"/>
    </xf>
    <xf numFmtId="1" fontId="7" fillId="36" borderId="35" xfId="79" applyNumberFormat="1" applyFont="1" applyFill="1" applyBorder="1" applyAlignment="1">
      <alignment horizontal="right"/>
    </xf>
    <xf numFmtId="49" fontId="0" fillId="36" borderId="35" xfId="82" applyNumberFormat="1" applyFont="1" applyFill="1" applyAlignment="1">
      <alignment horizontal="left"/>
    </xf>
    <xf numFmtId="2" fontId="8" fillId="36" borderId="35"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3" fontId="7" fillId="36" borderId="1" xfId="78" applyNumberFormat="1" applyFont="1" applyFill="1" applyAlignment="1" applyProtection="1">
      <alignment horizontal="right"/>
    </xf>
    <xf numFmtId="0" fontId="7" fillId="36" borderId="1" xfId="78" applyNumberFormat="1" applyFont="1" applyFill="1" applyAlignment="1" applyProtection="1">
      <alignment horizontal="right"/>
    </xf>
    <xf numFmtId="0" fontId="7" fillId="36" borderId="35" xfId="79" applyFont="1" applyFill="1" applyBorder="1" applyAlignment="1">
      <alignment horizontal="right"/>
    </xf>
    <xf numFmtId="3" fontId="7" fillId="36" borderId="35" xfId="79" applyNumberFormat="1" applyFont="1" applyFill="1" applyBorder="1" applyAlignment="1" applyProtection="1">
      <alignment horizontal="right"/>
    </xf>
    <xf numFmtId="0" fontId="7" fillId="36" borderId="35" xfId="79" applyNumberFormat="1" applyFont="1" applyFill="1" applyBorder="1" applyAlignment="1"/>
    <xf numFmtId="49" fontId="8" fillId="36" borderId="35"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5"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33" fillId="36" borderId="1" xfId="78" applyNumberFormat="1" applyFont="1" applyFill="1" applyAlignment="1">
      <alignment horizontal="left"/>
    </xf>
    <xf numFmtId="49" fontId="0" fillId="36" borderId="1" xfId="78" applyNumberFormat="1" applyFont="1" applyFill="1" applyAlignment="1">
      <alignment horizontal="left"/>
    </xf>
    <xf numFmtId="0" fontId="7" fillId="36" borderId="35" xfId="74" applyNumberFormat="1" applyFont="1" applyFill="1" applyAlignment="1"/>
    <xf numFmtId="0" fontId="7" fillId="36" borderId="35" xfId="74" applyNumberFormat="1" applyFont="1" applyFill="1" applyAlignment="1">
      <alignment horizontal="left"/>
    </xf>
    <xf numFmtId="0" fontId="7" fillId="36" borderId="35" xfId="74" applyNumberFormat="1" applyFont="1" applyFill="1" applyAlignment="1">
      <alignment horizontal="right"/>
    </xf>
    <xf numFmtId="0" fontId="8" fillId="36" borderId="35" xfId="74" applyNumberFormat="1" applyFont="1" applyFill="1" applyAlignment="1">
      <alignment horizontal="left" wrapText="1"/>
    </xf>
    <xf numFmtId="0" fontId="7" fillId="36" borderId="35" xfId="74" applyNumberFormat="1" applyFont="1" applyFill="1" applyAlignment="1">
      <alignment wrapText="1"/>
    </xf>
    <xf numFmtId="0" fontId="8" fillId="36" borderId="35" xfId="74" applyNumberFormat="1" applyFont="1" applyFill="1" applyAlignment="1">
      <alignment horizontal="right" wrapText="1"/>
    </xf>
    <xf numFmtId="0" fontId="7" fillId="36" borderId="35" xfId="82" applyNumberFormat="1" applyFont="1" applyFill="1" applyAlignment="1">
      <alignment wrapText="1"/>
    </xf>
    <xf numFmtId="0" fontId="7" fillId="36" borderId="35"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5" xfId="79" applyNumberFormat="1" applyFont="1" applyFill="1" applyBorder="1" applyAlignment="1">
      <alignment horizontal="right"/>
    </xf>
    <xf numFmtId="0" fontId="0" fillId="36" borderId="35" xfId="79" applyNumberFormat="1" applyFont="1" applyFill="1" applyBorder="1" applyAlignment="1"/>
    <xf numFmtId="49" fontId="8" fillId="36" borderId="35" xfId="79" applyNumberFormat="1" applyFont="1" applyFill="1" applyBorder="1" applyAlignment="1">
      <alignment horizontal="left"/>
    </xf>
    <xf numFmtId="0" fontId="0" fillId="36" borderId="35" xfId="74" applyNumberFormat="1" applyFont="1" applyFill="1" applyAlignment="1"/>
    <xf numFmtId="1" fontId="8" fillId="36" borderId="35" xfId="74" applyNumberFormat="1" applyFont="1" applyFill="1" applyAlignment="1">
      <alignment horizontal="right" wrapText="1"/>
    </xf>
    <xf numFmtId="0" fontId="8" fillId="0" borderId="35" xfId="74" applyNumberFormat="1" applyFont="1" applyFill="1" applyAlignment="1">
      <alignment horizontal="right"/>
    </xf>
    <xf numFmtId="0" fontId="8" fillId="0" borderId="1" xfId="78" applyNumberFormat="1" applyFont="1" applyFill="1" applyAlignment="1">
      <alignment horizontal="right"/>
    </xf>
    <xf numFmtId="3" fontId="8" fillId="0" borderId="1" xfId="78" applyNumberFormat="1" applyFont="1" applyFill="1" applyAlignment="1">
      <alignment horizontal="right"/>
    </xf>
    <xf numFmtId="0" fontId="8" fillId="0" borderId="35" xfId="82" applyNumberFormat="1" applyFont="1" applyFill="1" applyAlignment="1">
      <alignment horizontal="right"/>
    </xf>
    <xf numFmtId="0" fontId="8" fillId="36" borderId="35" xfId="82" applyNumberFormat="1" applyFont="1" applyFill="1" applyAlignment="1">
      <alignment horizontal="right"/>
    </xf>
    <xf numFmtId="0" fontId="8" fillId="36" borderId="35" xfId="79" applyNumberFormat="1" applyFont="1" applyFill="1" applyBorder="1" applyAlignment="1">
      <alignment horizontal="left"/>
    </xf>
    <xf numFmtId="0" fontId="8" fillId="0" borderId="35" xfId="79" applyNumberFormat="1" applyFont="1" applyFill="1" applyBorder="1" applyAlignment="1">
      <alignment horizontal="right"/>
    </xf>
    <xf numFmtId="164" fontId="7" fillId="36" borderId="35" xfId="82" applyNumberFormat="1" applyFont="1" applyFill="1" applyAlignment="1">
      <alignment horizontal="right"/>
    </xf>
    <xf numFmtId="164" fontId="7" fillId="36" borderId="35"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5" xfId="74" applyNumberFormat="1" applyFont="1" applyFill="1" applyAlignment="1">
      <alignment horizontal="left" wrapText="1"/>
    </xf>
    <xf numFmtId="165" fontId="7" fillId="36" borderId="1" xfId="78" applyNumberFormat="1" applyFont="1" applyFill="1" applyAlignment="1">
      <alignment horizontal="right"/>
    </xf>
    <xf numFmtId="0" fontId="8" fillId="36" borderId="35" xfId="74" applyNumberFormat="1" applyFont="1" applyFill="1" applyAlignment="1">
      <alignment horizontal="left"/>
    </xf>
    <xf numFmtId="1" fontId="7" fillId="36" borderId="1" xfId="78" applyNumberFormat="1" applyFont="1" applyFill="1" applyAlignment="1">
      <alignment horizontal="left"/>
    </xf>
    <xf numFmtId="0" fontId="7" fillId="36" borderId="35" xfId="74" applyNumberFormat="1" applyFont="1" applyFill="1" applyAlignment="1">
      <alignment horizontal="right" wrapText="1"/>
    </xf>
    <xf numFmtId="0" fontId="0" fillId="36" borderId="1" xfId="78" applyNumberFormat="1" applyFont="1" applyFill="1" applyAlignment="1">
      <alignment horizontal="left" wrapText="1"/>
    </xf>
    <xf numFmtId="49" fontId="8" fillId="36" borderId="35" xfId="79" applyNumberFormat="1" applyFont="1" applyFill="1" applyBorder="1" applyAlignment="1">
      <alignment horizontal="left" wrapText="1"/>
    </xf>
    <xf numFmtId="4" fontId="7" fillId="36" borderId="35" xfId="79" applyNumberFormat="1" applyFont="1" applyFill="1" applyBorder="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16" xfId="79" applyNumberFormat="1" applyFont="1" applyFill="1" applyBorder="1" applyAlignment="1">
      <alignment horizontal="left"/>
    </xf>
    <xf numFmtId="0" fontId="7" fillId="36" borderId="27" xfId="78" applyNumberFormat="1" applyFont="1" applyFill="1" applyBorder="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5" xfId="74" applyNumberFormat="1" applyFont="1" applyFill="1" applyAlignment="1">
      <alignment horizontal="left"/>
    </xf>
    <xf numFmtId="49" fontId="56" fillId="36" borderId="35" xfId="74" applyNumberFormat="1" applyFont="1" applyFill="1" applyAlignment="1">
      <alignment horizontal="right" wrapText="1"/>
    </xf>
    <xf numFmtId="0" fontId="57" fillId="36" borderId="35" xfId="74" applyNumberFormat="1" applyFont="1" applyFill="1" applyAlignment="1">
      <alignment horizontal="right" wrapText="1"/>
    </xf>
    <xf numFmtId="0" fontId="7" fillId="36" borderId="0" xfId="72" applyNumberFormat="1" applyFont="1" applyFill="1" applyBorder="1" applyAlignment="1">
      <alignment horizontal="left"/>
    </xf>
    <xf numFmtId="0" fontId="7" fillId="36" borderId="0" xfId="77" applyNumberFormat="1" applyFont="1" applyFill="1" applyAlignment="1">
      <alignment horizontal="left"/>
    </xf>
    <xf numFmtId="3" fontId="8" fillId="0" borderId="35" xfId="79" applyNumberFormat="1" applyFont="1" applyFill="1" applyBorder="1" applyAlignment="1">
      <alignment horizontal="right"/>
    </xf>
    <xf numFmtId="3" fontId="8" fillId="0" borderId="35"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5" xfId="79" applyNumberFormat="1" applyFont="1" applyFill="1" applyBorder="1" applyAlignment="1">
      <alignment horizontal="left" wrapText="1"/>
    </xf>
    <xf numFmtId="49" fontId="7" fillId="36" borderId="35"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3" fontId="7" fillId="38" borderId="1" xfId="78" applyNumberFormat="1" applyFont="1" applyFill="1" applyAlignment="1">
      <alignment horizontal="right"/>
    </xf>
    <xf numFmtId="164" fontId="7" fillId="38" borderId="1" xfId="78" applyNumberFormat="1" applyFont="1" applyFill="1" applyAlignment="1">
      <alignment horizontal="right"/>
    </xf>
    <xf numFmtId="3" fontId="7" fillId="38" borderId="33" xfId="78" applyNumberFormat="1" applyFont="1" applyFill="1" applyBorder="1" applyAlignment="1">
      <alignment horizontal="right"/>
    </xf>
    <xf numFmtId="3" fontId="7" fillId="38" borderId="30" xfId="78" applyNumberFormat="1" applyFont="1" applyFill="1" applyBorder="1" applyAlignment="1">
      <alignment horizontal="right"/>
    </xf>
    <xf numFmtId="1" fontId="8" fillId="38" borderId="27" xfId="78" applyNumberFormat="1" applyFont="1" applyFill="1" applyBorder="1" applyAlignment="1">
      <alignment horizontal="right"/>
    </xf>
    <xf numFmtId="1" fontId="8" fillId="38" borderId="35"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5" xfId="79" applyNumberFormat="1" applyFont="1" applyFill="1" applyBorder="1" applyAlignment="1">
      <alignment horizontal="right"/>
    </xf>
    <xf numFmtId="3" fontId="8" fillId="38" borderId="35"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3" fontId="37" fillId="38" borderId="27" xfId="78"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0"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3"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0"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5" xfId="74" applyNumberFormat="1" applyFont="1" applyFill="1" applyAlignment="1">
      <alignment horizontal="right" wrapText="1"/>
    </xf>
    <xf numFmtId="0" fontId="57" fillId="38" borderId="35" xfId="74" applyNumberFormat="1" applyFont="1" applyFill="1" applyAlignment="1">
      <alignment horizontal="right" wrapText="1"/>
    </xf>
    <xf numFmtId="3" fontId="8" fillId="38" borderId="32"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1" xfId="74" applyNumberFormat="1" applyFont="1" applyFill="1" applyBorder="1" applyAlignment="1">
      <alignment horizontal="right" wrapText="1"/>
    </xf>
    <xf numFmtId="3" fontId="8" fillId="38" borderId="31" xfId="79" applyNumberFormat="1" applyFont="1" applyFill="1" applyBorder="1" applyAlignment="1">
      <alignment horizontal="right"/>
    </xf>
    <xf numFmtId="1" fontId="8" fillId="38" borderId="31" xfId="74" applyNumberFormat="1" applyFont="1" applyFill="1" applyBorder="1" applyAlignment="1">
      <alignment horizontal="right"/>
    </xf>
    <xf numFmtId="3" fontId="60" fillId="38" borderId="32"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1" xfId="79" applyNumberFormat="1" applyFont="1" applyFill="1" applyBorder="1" applyAlignment="1">
      <alignment horizontal="right" wrapText="1"/>
    </xf>
    <xf numFmtId="3" fontId="60" fillId="38" borderId="35" xfId="82" applyNumberFormat="1" applyFont="1" applyFill="1" applyAlignment="1">
      <alignment horizontal="right"/>
    </xf>
    <xf numFmtId="0" fontId="8" fillId="38" borderId="33" xfId="78" applyNumberFormat="1" applyFont="1" applyFill="1" applyBorder="1" applyAlignment="1">
      <alignment horizontal="right"/>
    </xf>
    <xf numFmtId="3" fontId="8" fillId="38" borderId="27" xfId="78" applyNumberFormat="1" applyFont="1" applyFill="1" applyBorder="1" applyAlignment="1"/>
    <xf numFmtId="0" fontId="8" fillId="38" borderId="1" xfId="78" applyNumberFormat="1" applyFont="1" applyFill="1" applyBorder="1" applyAlignment="1">
      <alignment horizontal="right"/>
    </xf>
    <xf numFmtId="1" fontId="8" fillId="38" borderId="31" xfId="74" quotePrefix="1" applyNumberFormat="1" applyFont="1" applyFill="1" applyBorder="1" applyAlignment="1">
      <alignment horizontal="right"/>
    </xf>
    <xf numFmtId="3" fontId="8" fillId="38" borderId="31" xfId="79" quotePrefix="1" applyNumberFormat="1" applyFont="1" applyFill="1" applyBorder="1" applyAlignment="1">
      <alignment horizontal="right"/>
    </xf>
    <xf numFmtId="3" fontId="8" fillId="38" borderId="1" xfId="78" applyNumberFormat="1" applyFont="1" applyFill="1" applyBorder="1" applyAlignment="1"/>
    <xf numFmtId="3" fontId="3" fillId="38" borderId="1" xfId="78" applyNumberFormat="1" applyFont="1" applyFill="1" applyBorder="1" applyAlignment="1">
      <alignment horizontal="right"/>
    </xf>
    <xf numFmtId="3" fontId="3" fillId="38" borderId="31"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5"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5" xfId="79" applyNumberFormat="1" applyFont="1" applyFill="1" applyBorder="1" applyAlignment="1">
      <alignment horizontal="right" wrapText="1"/>
    </xf>
    <xf numFmtId="0" fontId="8" fillId="38" borderId="35" xfId="82" applyNumberFormat="1" applyFont="1" applyFill="1" applyAlignment="1">
      <alignment horizontal="right"/>
    </xf>
    <xf numFmtId="0" fontId="0" fillId="38" borderId="1" xfId="78" applyFont="1" applyFill="1" applyAlignment="1">
      <alignment horizontal="right"/>
    </xf>
    <xf numFmtId="49" fontId="56" fillId="38" borderId="31"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5" xfId="79" applyNumberFormat="1" applyFont="1" applyFill="1" applyBorder="1" applyAlignment="1">
      <alignment horizontal="right"/>
    </xf>
    <xf numFmtId="49" fontId="8" fillId="38" borderId="31"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5" xfId="79" applyNumberFormat="1" applyFont="1" applyFill="1" applyBorder="1" applyAlignment="1">
      <alignment horizontal="right"/>
    </xf>
    <xf numFmtId="3" fontId="8" fillId="38" borderId="35" xfId="82" applyNumberFormat="1" applyFont="1" applyFill="1" applyAlignment="1"/>
    <xf numFmtId="3" fontId="8" fillId="38" borderId="35"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5"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5" xfId="74" applyNumberFormat="1" applyFont="1" applyFill="1" applyAlignment="1">
      <alignment horizontal="right" wrapText="1"/>
    </xf>
    <xf numFmtId="49" fontId="8" fillId="38" borderId="35" xfId="74" applyNumberFormat="1" applyFont="1" applyFill="1" applyBorder="1" applyAlignment="1">
      <alignment horizontal="right" wrapText="1"/>
    </xf>
    <xf numFmtId="0" fontId="26" fillId="38" borderId="1" xfId="78" applyNumberFormat="1" applyFont="1" applyFill="1" applyAlignment="1">
      <alignment horizontal="right"/>
    </xf>
    <xf numFmtId="49" fontId="8" fillId="38" borderId="0" xfId="74" applyNumberFormat="1" applyFont="1" applyFill="1" applyBorder="1" applyAlignment="1">
      <alignment horizontal="right"/>
    </xf>
    <xf numFmtId="0" fontId="8" fillId="38" borderId="0" xfId="74" applyNumberFormat="1" applyFont="1" applyFill="1" applyBorder="1" applyAlignment="1">
      <alignment horizontal="right"/>
    </xf>
    <xf numFmtId="49" fontId="8" fillId="38" borderId="35" xfId="74" applyNumberFormat="1" applyFont="1" applyFill="1" applyBorder="1" applyAlignment="1">
      <alignment horizontal="right"/>
    </xf>
    <xf numFmtId="1" fontId="8" fillId="38" borderId="35" xfId="74" applyNumberFormat="1" applyFont="1" applyFill="1" applyBorder="1" applyAlignment="1">
      <alignment horizontal="right"/>
    </xf>
    <xf numFmtId="1" fontId="8" fillId="38" borderId="35" xfId="74" applyNumberFormat="1" applyFont="1" applyFill="1" applyBorder="1" applyAlignment="1">
      <alignment horizontal="right" wrapText="1"/>
    </xf>
    <xf numFmtId="0" fontId="0" fillId="38" borderId="1" xfId="78" applyNumberFormat="1" applyFont="1" applyFill="1" applyAlignment="1"/>
    <xf numFmtId="0" fontId="0" fillId="38" borderId="35" xfId="79" applyNumberFormat="1" applyFont="1" applyFill="1" applyBorder="1" applyAlignment="1"/>
    <xf numFmtId="0" fontId="0" fillId="38" borderId="35" xfId="82" applyNumberFormat="1" applyFont="1" applyFill="1" applyAlignment="1"/>
    <xf numFmtId="1" fontId="8" fillId="38" borderId="35"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5" xfId="79" applyNumberFormat="1" applyFont="1" applyFill="1" applyBorder="1" applyAlignment="1">
      <alignment horizontal="right"/>
    </xf>
    <xf numFmtId="164" fontId="8" fillId="38" borderId="35" xfId="82" applyNumberFormat="1" applyFont="1" applyFill="1" applyAlignment="1">
      <alignment horizontal="right"/>
    </xf>
    <xf numFmtId="167" fontId="8" fillId="38" borderId="1" xfId="78" applyNumberFormat="1" applyFont="1" applyFill="1" applyAlignment="1">
      <alignment horizontal="right"/>
    </xf>
    <xf numFmtId="49" fontId="8" fillId="38" borderId="35" xfId="74"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0" fontId="8" fillId="38" borderId="35" xfId="74" applyNumberFormat="1" applyFont="1" applyFill="1" applyAlignment="1">
      <alignment horizontal="right"/>
    </xf>
    <xf numFmtId="0" fontId="8" fillId="38" borderId="1" xfId="78" applyFont="1" applyFill="1" applyAlignment="1">
      <alignment horizontal="right"/>
    </xf>
    <xf numFmtId="2" fontId="8" fillId="38" borderId="35" xfId="79" applyNumberFormat="1" applyFont="1" applyFill="1" applyBorder="1" applyAlignment="1">
      <alignment horizontal="right"/>
    </xf>
    <xf numFmtId="0" fontId="7" fillId="36" borderId="35" xfId="79" applyFont="1" applyFill="1" applyBorder="1" applyAlignment="1"/>
    <xf numFmtId="0" fontId="7" fillId="36" borderId="1" xfId="78" applyNumberFormat="1" applyFont="1" applyFill="1" applyAlignment="1">
      <alignment horizontal="left"/>
    </xf>
    <xf numFmtId="49" fontId="30" fillId="36" borderId="0" xfId="71" applyNumberFormat="1" applyFont="1" applyFill="1" applyBorder="1" applyAlignment="1">
      <alignment horizontal="left"/>
    </xf>
    <xf numFmtId="49" fontId="8" fillId="36" borderId="35" xfId="74" applyNumberFormat="1" applyFont="1" applyFill="1" applyAlignment="1">
      <alignment horizontal="left"/>
    </xf>
    <xf numFmtId="49" fontId="7" fillId="36" borderId="0" xfId="4" applyNumberFormat="1" applyFont="1" applyFill="1" applyBorder="1" applyAlignment="1">
      <alignment horizontal="left"/>
    </xf>
    <xf numFmtId="0" fontId="8" fillId="36" borderId="1" xfId="78" applyNumberFormat="1" applyFont="1" applyFill="1" applyAlignment="1">
      <alignment horizontal="left"/>
    </xf>
    <xf numFmtId="0" fontId="8" fillId="36" borderId="35" xfId="74" applyNumberFormat="1" applyFont="1" applyFill="1" applyAlignment="1">
      <alignment horizontal="left"/>
    </xf>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0" fontId="37" fillId="36" borderId="0" xfId="0" applyNumberFormat="1" applyFont="1" applyFill="1" applyBorder="1" applyAlignment="1">
      <alignment horizontal="lef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5" xfId="79" applyNumberFormat="1" applyFont="1" applyFill="1" applyBorder="1" applyAlignment="1">
      <alignment horizontal="left"/>
    </xf>
    <xf numFmtId="0" fontId="0" fillId="36" borderId="35" xfId="79" applyFont="1" applyFill="1" applyBorder="1" applyAlignment="1"/>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0" xfId="0" applyNumberFormat="1" applyFont="1" applyFill="1" applyAlignment="1">
      <alignment horizontal="left" vertical="top"/>
    </xf>
    <xf numFmtId="49" fontId="7" fillId="36" borderId="0" xfId="0" applyNumberFormat="1" applyFont="1" applyFill="1" applyAlignment="1">
      <alignment horizontal="right" vertical="top"/>
    </xf>
    <xf numFmtId="49" fontId="7"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indent="4"/>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36" fillId="36" borderId="0" xfId="72"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49" fontId="7" fillId="36" borderId="0" xfId="72" applyNumberFormat="1" applyFont="1" applyFill="1" applyAlignment="1">
      <alignment horizontal="left"/>
    </xf>
    <xf numFmtId="0" fontId="39" fillId="36" borderId="0" xfId="72" applyFont="1" applyFill="1" applyAlignment="1"/>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49" fontId="7" fillId="36" borderId="35" xfId="79" applyNumberFormat="1" applyFont="1" applyFill="1" applyBorder="1" applyAlignment="1">
      <alignment horizontal="left" wrapText="1"/>
    </xf>
    <xf numFmtId="3" fontId="11" fillId="38" borderId="35" xfId="82" applyNumberFormat="1" applyFont="1" applyFill="1" applyAlignment="1">
      <alignment horizontal="right"/>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164" fontId="8" fillId="38" borderId="2" xfId="79"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5"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5" xfId="74" applyNumberFormat="1" applyFont="1" applyFill="1" applyAlignment="1">
      <alignment wrapText="1"/>
    </xf>
    <xf numFmtId="49" fontId="7" fillId="36" borderId="1" xfId="78" applyNumberFormat="1" applyFont="1" applyFill="1" applyAlignment="1"/>
    <xf numFmtId="0" fontId="0" fillId="36" borderId="0" xfId="80" applyFont="1" applyFill="1" applyBorder="1" applyAlignment="1"/>
    <xf numFmtId="49" fontId="8" fillId="36" borderId="35"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3" xfId="78" applyNumberFormat="1" applyFont="1" applyFill="1" applyBorder="1" applyAlignment="1">
      <alignment horizontal="right" wrapText="1"/>
    </xf>
    <xf numFmtId="3" fontId="7" fillId="36" borderId="33" xfId="78" applyNumberFormat="1" applyFont="1" applyFill="1" applyBorder="1" applyAlignment="1">
      <alignment horizontal="righ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7" fillId="36" borderId="1" xfId="78" applyNumberFormat="1" applyFont="1" applyFill="1" applyAlignment="1">
      <alignment horizontal="left"/>
    </xf>
    <xf numFmtId="0" fontId="10" fillId="36" borderId="1" xfId="78" applyFont="1" applyFill="1" applyAlignment="1" applyProtection="1"/>
    <xf numFmtId="0" fontId="3" fillId="36" borderId="1" xfId="78" applyFont="1" applyFill="1" applyAlignment="1"/>
    <xf numFmtId="3" fontId="7" fillId="36" borderId="1" xfId="78" quotePrefix="1" applyNumberFormat="1" applyFont="1" applyFill="1" applyAlignment="1">
      <alignment horizontal="right"/>
    </xf>
    <xf numFmtId="0" fontId="10" fillId="36" borderId="35" xfId="79" applyFont="1" applyFill="1" applyBorder="1" applyAlignment="1" applyProtection="1">
      <alignment horizontal="right"/>
    </xf>
    <xf numFmtId="0" fontId="10" fillId="36" borderId="35" xfId="79" applyNumberFormat="1" applyFont="1" applyFill="1" applyBorder="1" applyAlignment="1" applyProtection="1">
      <alignment horizontal="right"/>
    </xf>
    <xf numFmtId="3" fontId="77" fillId="36" borderId="35"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0" applyNumberFormat="1" applyFont="1" applyFill="1" applyAlignment="1">
      <alignment horizontal="left"/>
    </xf>
    <xf numFmtId="49" fontId="7" fillId="36" borderId="0" xfId="3" applyNumberFormat="1" applyFont="1" applyFill="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Alignment="1">
      <alignment horizontal="lef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1" xfId="78" applyNumberFormat="1" applyFont="1" applyFill="1" applyAlignment="1">
      <alignment horizontal="left" wrapText="1" indent="1"/>
    </xf>
    <xf numFmtId="49" fontId="7" fillId="36" borderId="35" xfId="79" applyNumberFormat="1" applyFont="1" applyFill="1" applyBorder="1" applyAlignment="1">
      <alignment horizontal="left" wrapText="1" indent="1"/>
    </xf>
    <xf numFmtId="4" fontId="8" fillId="38" borderId="35" xfId="79" applyNumberFormat="1" applyFont="1" applyFill="1" applyBorder="1" applyAlignment="1">
      <alignment horizontal="right"/>
    </xf>
    <xf numFmtId="2" fontId="7" fillId="36" borderId="35" xfId="79" applyNumberFormat="1" applyFont="1" applyFill="1" applyBorder="1" applyAlignment="1">
      <alignment horizontal="right"/>
    </xf>
    <xf numFmtId="49" fontId="30" fillId="36" borderId="0" xfId="71" applyNumberFormat="1" applyFont="1" applyFill="1" applyAlignment="1">
      <alignment horizontal="left"/>
    </xf>
    <xf numFmtId="0" fontId="30" fillId="36" borderId="0" xfId="4" applyNumberFormat="1" applyFont="1" applyFill="1" applyAlignment="1">
      <alignment horizontal="left"/>
    </xf>
    <xf numFmtId="49" fontId="7" fillId="36" borderId="35" xfId="79" applyNumberFormat="1" applyFont="1" applyFill="1" applyBorder="1" applyAlignment="1">
      <alignment horizontal="left"/>
    </xf>
    <xf numFmtId="0" fontId="30" fillId="36" borderId="0" xfId="0" applyFont="1" applyFill="1"/>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49" fontId="7" fillId="36" borderId="0" xfId="68" applyNumberFormat="1" applyFont="1" applyFill="1" applyBorder="1" applyAlignment="1">
      <alignment horizontal="left"/>
    </xf>
    <xf numFmtId="0" fontId="7" fillId="36" borderId="0" xfId="77" applyNumberFormat="1" applyFont="1" applyFill="1" applyBorder="1" applyAlignment="1">
      <alignment horizontal="right"/>
    </xf>
    <xf numFmtId="0" fontId="7" fillId="36" borderId="0" xfId="77" applyNumberFormat="1" applyFont="1" applyFill="1" applyBorder="1" applyAlignment="1">
      <alignment horizontal="right" wrapText="1"/>
    </xf>
    <xf numFmtId="0" fontId="0" fillId="36" borderId="0" xfId="86" applyNumberFormat="1" applyFont="1" applyFill="1" applyBorder="1" applyAlignment="1"/>
    <xf numFmtId="0" fontId="7" fillId="36" borderId="0" xfId="86" applyNumberFormat="1" applyFont="1" applyFill="1" applyBorder="1" applyAlignment="1"/>
    <xf numFmtId="0" fontId="3" fillId="36" borderId="1" xfId="78" applyNumberFormat="1" applyFont="1" applyFill="1" applyAlignment="1"/>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0" fontId="7" fillId="36" borderId="1" xfId="78" applyNumberFormat="1" applyFont="1" applyFill="1" applyAlignment="1"/>
    <xf numFmtId="0" fontId="7" fillId="36" borderId="1" xfId="78" applyFont="1" applyFill="1" applyAlignment="1"/>
    <xf numFmtId="49" fontId="7" fillId="36" borderId="1" xfId="78" applyNumberFormat="1" applyFont="1" applyFill="1" applyAlignment="1">
      <alignment horizontal="left"/>
    </xf>
    <xf numFmtId="0" fontId="7" fillId="36" borderId="1" xfId="78" applyNumberFormat="1" applyFont="1" applyFill="1" applyAlignment="1">
      <alignment horizontal="left"/>
    </xf>
    <xf numFmtId="0" fontId="0" fillId="38" borderId="1" xfId="78" applyFont="1" applyFill="1" applyAlignment="1"/>
    <xf numFmtId="3" fontId="7" fillId="36" borderId="27" xfId="87" applyNumberFormat="1" applyFont="1" applyFill="1" applyBorder="1" applyAlignment="1">
      <alignment horizontal="right"/>
    </xf>
    <xf numFmtId="0" fontId="0" fillId="36" borderId="0" xfId="87" applyNumberFormat="1" applyFont="1" applyFill="1" applyBorder="1" applyAlignment="1"/>
    <xf numFmtId="0" fontId="7" fillId="36" borderId="0" xfId="87" applyNumberFormat="1" applyFont="1" applyFill="1" applyBorder="1" applyAlignment="1"/>
    <xf numFmtId="0" fontId="54" fillId="36" borderId="0" xfId="88" applyNumberFormat="1" applyFont="1" applyFill="1" applyBorder="1" applyAlignment="1">
      <alignment horizontal="left"/>
    </xf>
    <xf numFmtId="0" fontId="8" fillId="36" borderId="0" xfId="88" applyNumberFormat="1" applyFont="1" applyFill="1" applyBorder="1" applyAlignment="1">
      <alignment horizontal="right"/>
    </xf>
    <xf numFmtId="0" fontId="0" fillId="36" borderId="0" xfId="88" applyNumberFormat="1" applyFont="1" applyFill="1" applyBorder="1" applyAlignment="1"/>
    <xf numFmtId="49" fontId="7" fillId="36" borderId="0" xfId="88" applyNumberFormat="1" applyFont="1" applyFill="1" applyBorder="1" applyAlignment="1">
      <alignment horizontal="left" wrapText="1"/>
    </xf>
    <xf numFmtId="0" fontId="0" fillId="36" borderId="1" xfId="87" applyNumberFormat="1" applyFont="1" applyFill="1" applyBorder="1" applyAlignment="1"/>
    <xf numFmtId="0" fontId="7" fillId="38" borderId="1" xfId="87" applyNumberFormat="1" applyFont="1" applyFill="1" applyBorder="1" applyAlignment="1"/>
    <xf numFmtId="0" fontId="7" fillId="36" borderId="1" xfId="87" applyNumberFormat="1" applyFont="1" applyFill="1" applyBorder="1" applyAlignment="1"/>
    <xf numFmtId="0" fontId="8" fillId="0" borderId="1" xfId="87" applyNumberFormat="1" applyFont="1" applyFill="1" applyBorder="1" applyAlignment="1">
      <alignment horizontal="right"/>
    </xf>
    <xf numFmtId="0" fontId="8" fillId="36" borderId="1" xfId="87" applyNumberFormat="1" applyFont="1" applyFill="1" applyBorder="1" applyAlignment="1">
      <alignment horizontal="right"/>
    </xf>
    <xf numFmtId="3" fontId="8" fillId="38" borderId="1" xfId="87" applyNumberFormat="1" applyFont="1" applyFill="1" applyBorder="1" applyAlignment="1">
      <alignment horizontal="right"/>
    </xf>
    <xf numFmtId="0" fontId="7" fillId="36" borderId="1" xfId="87" applyNumberFormat="1" applyFont="1" applyFill="1" applyBorder="1" applyAlignment="1">
      <alignment horizontal="right"/>
    </xf>
    <xf numFmtId="49" fontId="7"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indent="1"/>
    </xf>
    <xf numFmtId="49" fontId="7" fillId="38" borderId="1" xfId="78" applyNumberFormat="1" applyFont="1" applyFill="1" applyAlignment="1">
      <alignment horizontal="right"/>
    </xf>
    <xf numFmtId="49" fontId="7" fillId="36" borderId="35" xfId="79" applyNumberFormat="1" applyFont="1" applyFill="1" applyBorder="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1" xfId="78" applyNumberFormat="1" applyFont="1" applyFill="1" applyAlignment="1">
      <alignment horizontal="left" wrapText="1"/>
    </xf>
    <xf numFmtId="49" fontId="7" fillId="36" borderId="1" xfId="78" applyNumberFormat="1" applyFont="1" applyFill="1" applyAlignment="1">
      <alignment horizontal="left"/>
    </xf>
    <xf numFmtId="0" fontId="34" fillId="36" borderId="0" xfId="4" applyFill="1"/>
    <xf numFmtId="49" fontId="8" fillId="36" borderId="0" xfId="4" applyNumberFormat="1" applyFont="1" applyFill="1" applyBorder="1" applyAlignment="1">
      <alignment horizontal="left"/>
    </xf>
    <xf numFmtId="1" fontId="8" fillId="0" borderId="35" xfId="74" applyNumberFormat="1" applyFont="1" applyFill="1" applyAlignment="1">
      <alignment horizontal="right" wrapText="1"/>
    </xf>
    <xf numFmtId="3" fontId="7" fillId="0" borderId="1" xfId="78" applyNumberFormat="1" applyFont="1" applyFill="1" applyAlignment="1">
      <alignment horizontal="right"/>
    </xf>
    <xf numFmtId="1" fontId="8" fillId="36" borderId="35" xfId="74" applyNumberFormat="1" applyFont="1" applyFill="1" applyAlignment="1">
      <alignment horizontal="left"/>
    </xf>
    <xf numFmtId="3" fontId="8" fillId="38" borderId="27" xfId="78" quotePrefix="1" applyNumberFormat="1" applyFont="1" applyFill="1" applyBorder="1" applyAlignment="1">
      <alignment horizontal="right"/>
    </xf>
    <xf numFmtId="0" fontId="0" fillId="36" borderId="0" xfId="66" applyNumberFormat="1" applyFont="1" applyFill="1" applyBorder="1" applyAlignment="1"/>
    <xf numFmtId="1" fontId="7" fillId="36" borderId="1" xfId="78" applyNumberFormat="1" applyFont="1" applyFill="1" applyAlignment="1">
      <alignment horizontal="left" wrapText="1"/>
    </xf>
    <xf numFmtId="0" fontId="34" fillId="0" borderId="0" xfId="4"/>
    <xf numFmtId="1" fontId="8" fillId="36" borderId="0" xfId="77" applyNumberFormat="1" applyFont="1" applyFill="1" applyAlignment="1">
      <alignment horizontal="left"/>
    </xf>
    <xf numFmtId="49" fontId="8" fillId="36" borderId="0" xfId="88" applyNumberFormat="1" applyFont="1" applyFill="1" applyBorder="1" applyAlignment="1">
      <alignment horizontal="left"/>
    </xf>
    <xf numFmtId="0" fontId="8" fillId="36" borderId="0" xfId="88" applyNumberFormat="1" applyFont="1" applyFill="1" applyBorder="1" applyAlignment="1">
      <alignment horizontal="left"/>
    </xf>
    <xf numFmtId="0" fontId="7" fillId="36" borderId="0" xfId="88" applyNumberFormat="1" applyFont="1" applyFill="1" applyBorder="1" applyAlignment="1">
      <alignment horizontal="right"/>
    </xf>
    <xf numFmtId="0" fontId="7" fillId="36" borderId="0" xfId="88" applyNumberFormat="1" applyFont="1" applyFill="1" applyBorder="1" applyAlignment="1"/>
    <xf numFmtId="3" fontId="8" fillId="38" borderId="27" xfId="87" applyNumberFormat="1" applyFont="1" applyFill="1" applyBorder="1" applyAlignment="1">
      <alignment horizontal="right"/>
    </xf>
    <xf numFmtId="3" fontId="7" fillId="36" borderId="1" xfId="87" applyNumberFormat="1" applyFont="1" applyFill="1" applyBorder="1" applyAlignment="1">
      <alignment horizontal="right"/>
    </xf>
    <xf numFmtId="0" fontId="3" fillId="36" borderId="1" xfId="87" applyNumberFormat="1" applyFont="1" applyFill="1" applyBorder="1" applyAlignment="1"/>
    <xf numFmtId="49" fontId="8" fillId="36" borderId="27" xfId="87" applyNumberFormat="1" applyFont="1" applyFill="1" applyBorder="1" applyAlignment="1">
      <alignment horizontal="left"/>
    </xf>
    <xf numFmtId="3" fontId="8" fillId="38" borderId="27" xfId="87" applyNumberFormat="1" applyFont="1" applyFill="1" applyBorder="1" applyAlignment="1">
      <alignment horizontal="right" wrapText="1"/>
    </xf>
    <xf numFmtId="3" fontId="8" fillId="36" borderId="27" xfId="87" applyNumberFormat="1" applyFont="1" applyFill="1" applyBorder="1" applyAlignment="1">
      <alignment horizontal="right" wrapText="1"/>
    </xf>
    <xf numFmtId="3" fontId="58" fillId="36" borderId="27" xfId="87"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49" fontId="7" fillId="36" borderId="30" xfId="78" applyNumberFormat="1" applyFont="1" applyFill="1" applyBorder="1" applyAlignment="1">
      <alignment horizontal="left" wrapText="1"/>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35" xfId="82" applyNumberFormat="1" applyFont="1" applyFill="1" applyAlignment="1">
      <alignment horizontal="left" wrapText="1"/>
    </xf>
    <xf numFmtId="0" fontId="7" fillId="36" borderId="0" xfId="89" applyNumberFormat="1" applyFont="1" applyFill="1" applyAlignment="1">
      <alignment wrapText="1"/>
    </xf>
    <xf numFmtId="49" fontId="7" fillId="36" borderId="16" xfId="79" applyNumberFormat="1" applyFont="1" applyFill="1" applyBorder="1" applyAlignment="1">
      <alignment horizontal="left" wrapText="1"/>
    </xf>
    <xf numFmtId="49" fontId="8" fillId="36" borderId="33" xfId="78" applyNumberFormat="1" applyFont="1" applyFill="1" applyBorder="1" applyAlignment="1">
      <alignment horizontal="left" wrapText="1"/>
    </xf>
    <xf numFmtId="49" fontId="7" fillId="36" borderId="33" xfId="78"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8" fillId="36" borderId="35" xfId="74" applyNumberFormat="1" applyFont="1" applyFill="1" applyBorder="1" applyAlignment="1">
      <alignment horizontal="left" wrapText="1"/>
    </xf>
    <xf numFmtId="49" fontId="7" fillId="36" borderId="35" xfId="74" applyNumberFormat="1" applyFont="1" applyFill="1" applyBorder="1" applyAlignment="1">
      <alignment horizontal="left" wrapText="1"/>
    </xf>
    <xf numFmtId="49" fontId="7" fillId="36" borderId="35"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0" fontId="7" fillId="36" borderId="27" xfId="78" applyNumberFormat="1" applyFont="1" applyFill="1" applyBorder="1" applyAlignment="1"/>
    <xf numFmtId="0" fontId="8" fillId="36" borderId="1" xfId="78" applyNumberFormat="1" applyFont="1" applyFill="1" applyAlignment="1">
      <alignment horizontal="left"/>
    </xf>
    <xf numFmtId="49" fontId="7" fillId="36" borderId="27" xfId="78" applyNumberFormat="1" applyFont="1" applyFill="1" applyBorder="1" applyAlignment="1">
      <alignment horizontal="left"/>
    </xf>
    <xf numFmtId="0" fontId="8" fillId="36" borderId="34" xfId="78" applyNumberFormat="1" applyFont="1" applyFill="1" applyBorder="1" applyAlignment="1">
      <alignment horizontal="left" wrapText="1"/>
    </xf>
    <xf numFmtId="49" fontId="8" fillId="36" borderId="26" xfId="78" applyNumberFormat="1" applyFont="1" applyFill="1" applyBorder="1" applyAlignment="1">
      <alignment horizontal="left"/>
    </xf>
    <xf numFmtId="0" fontId="7" fillId="36" borderId="26" xfId="78" applyFont="1" applyFill="1" applyBorder="1" applyAlignment="1"/>
    <xf numFmtId="49" fontId="7" fillId="36" borderId="26" xfId="78" applyNumberFormat="1" applyFont="1" applyFill="1" applyBorder="1" applyAlignment="1">
      <alignment horizontal="left" wrapText="1"/>
    </xf>
    <xf numFmtId="49" fontId="7" fillId="36" borderId="26" xfId="78" applyNumberFormat="1" applyFont="1" applyFill="1" applyBorder="1" applyAlignment="1">
      <alignment horizontal="left"/>
    </xf>
    <xf numFmtId="49" fontId="7" fillId="36" borderId="0" xfId="78" applyNumberFormat="1" applyFont="1" applyFill="1" applyBorder="1" applyAlignment="1">
      <alignment horizontal="left"/>
    </xf>
    <xf numFmtId="0" fontId="7" fillId="36" borderId="27" xfId="78" applyFont="1" applyFill="1" applyBorder="1" applyAlignment="1">
      <alignment horizontal="center"/>
    </xf>
    <xf numFmtId="49" fontId="8" fillId="36" borderId="35" xfId="74" applyNumberFormat="1" applyFont="1" applyFill="1" applyAlignment="1">
      <alignment horizontal="left"/>
    </xf>
    <xf numFmtId="49" fontId="7" fillId="36" borderId="0" xfId="78" applyNumberFormat="1" applyFont="1" applyFill="1" applyBorder="1" applyAlignment="1">
      <alignment horizontal="left" wrapText="1"/>
    </xf>
    <xf numFmtId="0" fontId="8" fillId="36" borderId="35" xfId="74" applyNumberFormat="1" applyFont="1" applyFill="1" applyAlignment="1">
      <alignment horizontal="right"/>
    </xf>
    <xf numFmtId="49" fontId="8" fillId="36" borderId="35" xfId="82" applyNumberFormat="1" applyFont="1" applyFill="1" applyAlignment="1">
      <alignment horizontal="left"/>
    </xf>
    <xf numFmtId="0" fontId="7" fillId="36" borderId="33" xfId="78" applyFont="1" applyFill="1" applyBorder="1" applyAlignment="1"/>
    <xf numFmtId="49" fontId="7" fillId="36" borderId="0" xfId="87" applyNumberFormat="1" applyFont="1" applyFill="1" applyBorder="1" applyAlignment="1">
      <alignment horizontal="left"/>
    </xf>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3" xfId="78" applyNumberFormat="1" applyFont="1" applyFill="1" applyBorder="1" applyAlignment="1">
      <alignment horizontal="left"/>
    </xf>
    <xf numFmtId="0" fontId="7" fillId="36" borderId="1" xfId="78" applyNumberFormat="1"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8" fillId="36" borderId="30" xfId="78" applyNumberFormat="1" applyFont="1" applyFill="1" applyBorder="1" applyAlignment="1">
      <alignment horizontal="left" wrapText="1"/>
    </xf>
    <xf numFmtId="49" fontId="8" fillId="36" borderId="2" xfId="74" applyNumberFormat="1" applyFont="1" applyFill="1" applyBorder="1" applyAlignment="1">
      <alignment horizontal="left"/>
    </xf>
    <xf numFmtId="49" fontId="7" fillId="36" borderId="0" xfId="3" applyNumberFormat="1" applyFont="1" applyFill="1" applyAlignment="1">
      <alignment horizontal="left"/>
    </xf>
    <xf numFmtId="0" fontId="8" fillId="36" borderId="35" xfId="74" applyNumberFormat="1" applyFont="1" applyFill="1" applyBorder="1" applyAlignment="1">
      <alignment horizontal="right"/>
    </xf>
    <xf numFmtId="0" fontId="7" fillId="36" borderId="0" xfId="3" applyNumberFormat="1" applyFont="1" applyFill="1" applyAlignment="1">
      <alignment horizontal="left"/>
    </xf>
    <xf numFmtId="49" fontId="7" fillId="36" borderId="0" xfId="0" applyNumberFormat="1" applyFont="1" applyFill="1" applyAlignment="1">
      <alignment horizontal="left" wrapText="1"/>
    </xf>
    <xf numFmtId="49" fontId="30" fillId="36" borderId="0" xfId="71" applyNumberFormat="1" applyFont="1" applyFill="1" applyAlignment="1">
      <alignment horizontal="left"/>
    </xf>
    <xf numFmtId="49" fontId="56" fillId="36" borderId="35" xfId="74" applyNumberFormat="1" applyFont="1" applyFill="1" applyAlignment="1">
      <alignment horizontal="right" wrapText="1"/>
    </xf>
    <xf numFmtId="49" fontId="57" fillId="36" borderId="35" xfId="74" applyNumberFormat="1" applyFont="1" applyFill="1" applyAlignment="1">
      <alignment horizontal="right" wrapText="1"/>
    </xf>
    <xf numFmtId="49" fontId="8" fillId="36" borderId="35" xfId="74" applyNumberFormat="1" applyFont="1" applyFill="1" applyAlignment="1">
      <alignment horizontal="left" wrapText="1"/>
    </xf>
    <xf numFmtId="49" fontId="7" fillId="36" borderId="27" xfId="87"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7" fillId="36" borderId="32" xfId="78" applyNumberFormat="1" applyFont="1" applyFill="1" applyBorder="1" applyAlignment="1">
      <alignment horizontal="left" wrapText="1"/>
    </xf>
    <xf numFmtId="49" fontId="7" fillId="36" borderId="16" xfId="79" applyNumberFormat="1" applyFont="1" applyFill="1" applyBorder="1" applyAlignment="1">
      <alignment horizontal="left"/>
    </xf>
    <xf numFmtId="49" fontId="8" fillId="36" borderId="35" xfId="82" applyNumberFormat="1" applyFont="1" applyFill="1" applyAlignment="1">
      <alignment horizontal="left" wrapText="1"/>
    </xf>
    <xf numFmtId="49" fontId="56" fillId="38" borderId="35" xfId="74" applyNumberFormat="1" applyFont="1" applyFill="1" applyAlignment="1">
      <alignment horizontal="right" wrapText="1"/>
    </xf>
    <xf numFmtId="49" fontId="57" fillId="38" borderId="35" xfId="74" applyNumberFormat="1" applyFont="1" applyFill="1" applyAlignment="1">
      <alignment horizontal="right" wrapText="1"/>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4" applyNumberFormat="1" applyFont="1" applyFill="1" applyAlignment="1">
      <alignment horizontal="left"/>
    </xf>
    <xf numFmtId="49" fontId="7" fillId="36" borderId="0" xfId="0" applyNumberFormat="1" applyFont="1" applyFill="1" applyAlignment="1">
      <alignment horizontal="left"/>
    </xf>
    <xf numFmtId="49" fontId="7" fillId="36" borderId="0" xfId="4" applyNumberFormat="1" applyFont="1" applyFill="1" applyAlignment="1">
      <alignment horizontal="left" wrapText="1"/>
    </xf>
    <xf numFmtId="0" fontId="7" fillId="36" borderId="28" xfId="78" applyNumberFormat="1" applyFont="1" applyFill="1" applyBorder="1" applyAlignment="1">
      <alignment horizontal="left" wrapText="1"/>
    </xf>
    <xf numFmtId="0" fontId="7" fillId="36" borderId="27" xfId="78" applyNumberFormat="1" applyFont="1" applyFill="1" applyBorder="1" applyAlignment="1">
      <alignment horizontal="left"/>
    </xf>
    <xf numFmtId="0" fontId="7" fillId="36" borderId="0" xfId="4" applyNumberFormat="1" applyFont="1" applyFill="1" applyBorder="1" applyAlignment="1">
      <alignment horizontal="left" wrapText="1"/>
    </xf>
    <xf numFmtId="49" fontId="7" fillId="36" borderId="0" xfId="4" applyNumberFormat="1" applyFont="1" applyFill="1" applyBorder="1" applyAlignment="1">
      <alignment horizontal="left"/>
    </xf>
    <xf numFmtId="0" fontId="0" fillId="36" borderId="0" xfId="0" applyFill="1" applyBorder="1" applyAlignment="1">
      <alignment wrapText="1"/>
    </xf>
    <xf numFmtId="0" fontId="8" fillId="36" borderId="1" xfId="78" applyNumberFormat="1" applyFont="1" applyFill="1" applyBorder="1" applyAlignment="1">
      <alignment horizontal="left"/>
    </xf>
    <xf numFmtId="0" fontId="8" fillId="36" borderId="31"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5" xfId="82" applyNumberFormat="1" applyFont="1" applyFill="1" applyAlignment="1">
      <alignment horizontal="left" wrapText="1"/>
    </xf>
    <xf numFmtId="0" fontId="8" fillId="36" borderId="31" xfId="74" applyNumberFormat="1" applyFont="1" applyFill="1" applyBorder="1" applyAlignment="1">
      <alignment horizontal="left" wrapText="1"/>
    </xf>
    <xf numFmtId="0" fontId="7" fillId="36" borderId="1" xfId="78" applyNumberFormat="1" applyFont="1" applyFill="1" applyBorder="1" applyAlignment="1">
      <alignment horizontal="left"/>
    </xf>
    <xf numFmtId="0" fontId="7" fillId="36" borderId="0" xfId="89" applyNumberFormat="1" applyFont="1" applyFill="1" applyAlignment="1">
      <alignment horizontal="left" wrapText="1"/>
    </xf>
    <xf numFmtId="0" fontId="8" fillId="36" borderId="0" xfId="0" applyNumberFormat="1" applyFont="1" applyFill="1" applyAlignment="1">
      <alignment horizontal="left"/>
    </xf>
    <xf numFmtId="49" fontId="30" fillId="36" borderId="0" xfId="71" applyNumberFormat="1" applyFont="1" applyFill="1" applyAlignment="1"/>
    <xf numFmtId="49" fontId="7" fillId="0" borderId="0" xfId="4" applyNumberFormat="1" applyFont="1" applyFill="1" applyAlignment="1">
      <alignment horizontal="left" wrapText="1"/>
    </xf>
    <xf numFmtId="49" fontId="7" fillId="36" borderId="31" xfId="79" applyNumberFormat="1" applyFont="1" applyFill="1" applyBorder="1" applyAlignment="1">
      <alignment horizontal="left"/>
    </xf>
    <xf numFmtId="49" fontId="7" fillId="36" borderId="33"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0" xfId="4" applyNumberFormat="1" applyFont="1" applyFill="1" applyBorder="1" applyAlignment="1">
      <alignment horizontal="left"/>
    </xf>
    <xf numFmtId="49" fontId="8" fillId="36" borderId="1" xfId="78"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5" xfId="74" applyNumberFormat="1" applyFont="1" applyFill="1" applyAlignment="1">
      <alignment horizontal="left" wrapText="1"/>
    </xf>
    <xf numFmtId="49" fontId="8" fillId="36" borderId="1" xfId="78" applyNumberFormat="1" applyFont="1" applyFill="1" applyAlignment="1">
      <alignment horizontal="left" wrapText="1"/>
    </xf>
    <xf numFmtId="0" fontId="7" fillId="36" borderId="0" xfId="0" applyNumberFormat="1" applyFont="1" applyFill="1" applyBorder="1" applyAlignment="1">
      <alignment horizontal="left" wrapText="1"/>
    </xf>
    <xf numFmtId="0" fontId="0" fillId="38" borderId="1" xfId="78" applyFont="1" applyFill="1" applyAlignment="1">
      <alignment horizontal="right"/>
    </xf>
    <xf numFmtId="49" fontId="8" fillId="38" borderId="31" xfId="74" applyNumberFormat="1" applyFont="1" applyFill="1" applyBorder="1" applyAlignment="1">
      <alignment horizontal="right" wrapText="1"/>
    </xf>
    <xf numFmtId="0" fontId="8" fillId="36" borderId="0" xfId="63" applyNumberFormat="1" applyFont="1" applyFill="1" applyAlignment="1">
      <alignment horizontal="left"/>
    </xf>
    <xf numFmtId="49" fontId="8" fillId="36" borderId="0" xfId="4" applyNumberFormat="1" applyFont="1" applyFill="1" applyAlignment="1">
      <alignment horizontal="left"/>
    </xf>
    <xf numFmtId="49" fontId="0" fillId="36" borderId="0" xfId="0" applyNumberFormat="1" applyFill="1" applyAlignment="1">
      <alignment horizontal="left"/>
    </xf>
    <xf numFmtId="49" fontId="8" fillId="0" borderId="0" xfId="74" applyNumberFormat="1" applyFont="1" applyFill="1" applyBorder="1" applyAlignment="1">
      <alignment horizontal="center"/>
    </xf>
    <xf numFmtId="49" fontId="7" fillId="36" borderId="0" xfId="71" applyNumberFormat="1" applyFont="1" applyFill="1" applyBorder="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0" fillId="36" borderId="0" xfId="4" applyNumberFormat="1" applyFont="1" applyFill="1" applyAlignment="1">
      <alignment horizontal="left"/>
    </xf>
    <xf numFmtId="1" fontId="8" fillId="36" borderId="0" xfId="4" applyNumberFormat="1" applyFont="1" applyFill="1" applyAlignment="1">
      <alignment horizontal="left"/>
    </xf>
    <xf numFmtId="0" fontId="30" fillId="36" borderId="0" xfId="71" applyNumberFormat="1" applyFont="1" applyFill="1" applyBorder="1" applyAlignment="1">
      <alignment horizontal="left" wrapText="1"/>
    </xf>
    <xf numFmtId="49" fontId="7" fillId="36" borderId="31" xfId="74" applyNumberFormat="1" applyFont="1" applyFill="1" applyBorder="1" applyAlignment="1">
      <alignment horizontal="left"/>
    </xf>
    <xf numFmtId="49" fontId="8" fillId="36" borderId="31" xfId="74" applyNumberFormat="1" applyFont="1" applyFill="1" applyBorder="1" applyAlignment="1">
      <alignment horizontal="left" wrapText="1"/>
    </xf>
    <xf numFmtId="49" fontId="7" fillId="36" borderId="31" xfId="74" applyNumberFormat="1" applyFont="1" applyFill="1" applyBorder="1" applyAlignment="1">
      <alignment horizontal="left" wrapText="1"/>
    </xf>
    <xf numFmtId="49" fontId="7" fillId="36" borderId="35" xfId="82" applyNumberFormat="1" applyFont="1" applyFill="1" applyAlignment="1">
      <alignment horizontal="left"/>
    </xf>
    <xf numFmtId="49" fontId="7" fillId="36" borderId="0" xfId="71" applyNumberFormat="1" applyFont="1" applyFill="1" applyBorder="1" applyAlignment="1"/>
    <xf numFmtId="1" fontId="8" fillId="36" borderId="0" xfId="63" applyNumberFormat="1" applyFont="1" applyFill="1" applyBorder="1" applyAlignment="1">
      <alignment horizontal="left"/>
    </xf>
    <xf numFmtId="1" fontId="7" fillId="36" borderId="0" xfId="63" applyNumberFormat="1" applyFont="1" applyFill="1" applyBorder="1" applyAlignment="1">
      <alignment horizontal="left"/>
    </xf>
    <xf numFmtId="1" fontId="8" fillId="36" borderId="0" xfId="4" applyNumberFormat="1" applyFont="1" applyFill="1" applyBorder="1" applyAlignment="1">
      <alignment horizontal="left"/>
    </xf>
    <xf numFmtId="1" fontId="7" fillId="36" borderId="0" xfId="0" applyNumberFormat="1" applyFont="1" applyFill="1" applyAlignment="1">
      <alignment horizontal="left"/>
    </xf>
    <xf numFmtId="49" fontId="37" fillId="36" borderId="0" xfId="63" applyNumberFormat="1" applyFont="1" applyFill="1" applyBorder="1" applyAlignment="1">
      <alignment horizontal="left"/>
    </xf>
    <xf numFmtId="49" fontId="7" fillId="36" borderId="0" xfId="63" applyNumberFormat="1" applyFont="1" applyFill="1" applyAlignment="1">
      <alignment horizontal="left"/>
    </xf>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2" fontId="8" fillId="36" borderId="31" xfId="74" applyNumberFormat="1" applyFont="1" applyFill="1" applyBorder="1" applyAlignment="1">
      <alignment horizontal="left" wrapText="1"/>
    </xf>
    <xf numFmtId="2" fontId="8" fillId="36" borderId="35" xfId="74" applyNumberFormat="1" applyFont="1" applyFill="1" applyAlignment="1">
      <alignment horizontal="left" wrapText="1"/>
    </xf>
    <xf numFmtId="0" fontId="8" fillId="36" borderId="1" xfId="78" applyNumberFormat="1" applyFont="1" applyFill="1" applyAlignment="1">
      <alignment horizontal="left" wrapText="1"/>
    </xf>
    <xf numFmtId="49" fontId="8" fillId="36" borderId="0" xfId="4" applyNumberFormat="1" applyFont="1" applyFill="1" applyBorder="1" applyAlignment="1">
      <alignment horizontal="left" wrapText="1"/>
    </xf>
    <xf numFmtId="49" fontId="8" fillId="36" borderId="0" xfId="88" applyNumberFormat="1" applyFont="1" applyFill="1" applyBorder="1" applyAlignment="1">
      <alignment horizontal="left"/>
    </xf>
    <xf numFmtId="49" fontId="0" fillId="36" borderId="1" xfId="78" applyNumberFormat="1" applyFont="1" applyFill="1" applyAlignment="1">
      <alignment horizontal="left"/>
    </xf>
    <xf numFmtId="0" fontId="8" fillId="36" borderId="0" xfId="77" applyNumberFormat="1" applyFont="1" applyFill="1" applyBorder="1" applyAlignment="1">
      <alignment horizontal="right" wrapText="1"/>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7" fillId="36" borderId="0" xfId="0" applyNumberFormat="1" applyFont="1" applyFill="1" applyAlignment="1">
      <alignment horizontal="left"/>
    </xf>
    <xf numFmtId="0" fontId="0" fillId="36" borderId="0" xfId="0" applyNumberFormat="1" applyFill="1"/>
    <xf numFmtId="49" fontId="37" fillId="36" borderId="0" xfId="63" applyNumberFormat="1" applyFont="1" applyFill="1" applyAlignment="1">
      <alignment horizontal="left"/>
    </xf>
    <xf numFmtId="49" fontId="8" fillId="36" borderId="1" xfId="87" applyNumberFormat="1" applyFont="1" applyFill="1" applyBorder="1" applyAlignment="1">
      <alignment horizontal="left"/>
    </xf>
    <xf numFmtId="0" fontId="7" fillId="36" borderId="0" xfId="4" applyFont="1" applyFill="1" applyAlignment="1">
      <alignment horizontal="left" wrapText="1"/>
    </xf>
    <xf numFmtId="0" fontId="7" fillId="36" borderId="0" xfId="0" applyFont="1" applyFill="1" applyAlignment="1">
      <alignment horizontal="left" wrapText="1"/>
    </xf>
    <xf numFmtId="49" fontId="8" fillId="36" borderId="35" xfId="74" applyNumberFormat="1" applyFont="1" applyFill="1" applyBorder="1" applyAlignment="1">
      <alignment horizontal="left"/>
    </xf>
    <xf numFmtId="49" fontId="8" fillId="36" borderId="1" xfId="87" applyNumberFormat="1" applyFont="1" applyFill="1" applyBorder="1" applyAlignment="1">
      <alignment horizontal="left" wrapText="1"/>
    </xf>
    <xf numFmtId="49" fontId="30" fillId="36" borderId="0" xfId="4" applyNumberFormat="1" applyFont="1" applyFill="1" applyBorder="1" applyAlignment="1">
      <alignment horizontal="left"/>
    </xf>
    <xf numFmtId="49" fontId="7" fillId="36" borderId="0" xfId="0" applyNumberFormat="1" applyFont="1" applyFill="1" applyBorder="1" applyAlignment="1"/>
    <xf numFmtId="49" fontId="37" fillId="36" borderId="0" xfId="4" applyNumberFormat="1" applyFont="1" applyFill="1" applyBorder="1" applyAlignment="1">
      <alignment horizontal="left" wrapText="1"/>
    </xf>
    <xf numFmtId="49" fontId="32" fillId="36" borderId="0" xfId="0" applyNumberFormat="1" applyFont="1" applyFill="1" applyAlignment="1">
      <alignment horizontal="left" wrapText="1"/>
    </xf>
    <xf numFmtId="49" fontId="7" fillId="36" borderId="35" xfId="74" applyNumberFormat="1" applyFont="1" applyFill="1" applyBorder="1" applyAlignment="1">
      <alignment horizontal="left"/>
    </xf>
    <xf numFmtId="49" fontId="7" fillId="36" borderId="0" xfId="89" applyNumberFormat="1" applyFont="1" applyFill="1" applyAlignment="1">
      <alignment horizontal="left" wrapText="1"/>
    </xf>
    <xf numFmtId="49" fontId="37" fillId="36" borderId="0" xfId="63" applyNumberFormat="1" applyFont="1" applyFill="1" applyAlignment="1">
      <alignment horizontal="left" wrapText="1"/>
    </xf>
    <xf numFmtId="49" fontId="7" fillId="36" borderId="0" xfId="63" applyNumberFormat="1" applyFont="1" applyFill="1" applyAlignment="1">
      <alignment horizontal="left" wrapText="1"/>
    </xf>
    <xf numFmtId="1" fontId="7" fillId="36" borderId="0" xfId="0" applyNumberFormat="1" applyFont="1" applyFill="1" applyAlignment="1">
      <alignment wrapText="1"/>
    </xf>
    <xf numFmtId="49" fontId="30" fillId="36" borderId="0" xfId="71" applyNumberFormat="1" applyFont="1" applyFill="1" applyAlignment="1">
      <alignment horizontal="left" vertical="top"/>
    </xf>
    <xf numFmtId="1" fontId="8" fillId="36" borderId="0" xfId="0" applyNumberFormat="1" applyFont="1" applyFill="1" applyAlignment="1">
      <alignment horizontal="left"/>
    </xf>
    <xf numFmtId="49" fontId="8" fillId="36" borderId="0" xfId="0" applyNumberFormat="1" applyFont="1" applyFill="1" applyAlignment="1">
      <alignment horizontal="left"/>
    </xf>
    <xf numFmtId="1" fontId="7" fillId="36" borderId="0" xfId="0" applyNumberFormat="1" applyFont="1" applyFill="1" applyAlignment="1">
      <alignment horizontal="left" wrapText="1"/>
    </xf>
    <xf numFmtId="49" fontId="37" fillId="36" borderId="0" xfId="0" applyNumberFormat="1" applyFont="1" applyFill="1" applyAlignment="1">
      <alignment horizontal="left"/>
    </xf>
    <xf numFmtId="49" fontId="0" fillId="36" borderId="0" xfId="0" applyNumberFormat="1" applyFill="1" applyAlignment="1">
      <alignment horizontal="left" wrapText="1"/>
    </xf>
    <xf numFmtId="49" fontId="8" fillId="36" borderId="0" xfId="4" applyNumberFormat="1" applyFont="1" applyFill="1" applyAlignment="1">
      <alignment horizontal="left" wrapText="1"/>
    </xf>
    <xf numFmtId="1" fontId="8" fillId="36" borderId="0" xfId="0" applyNumberFormat="1" applyFont="1" applyFill="1" applyAlignment="1">
      <alignment horizontal="left" wrapText="1"/>
    </xf>
    <xf numFmtId="49" fontId="8" fillId="36" borderId="0" xfId="0" applyNumberFormat="1" applyFont="1" applyFill="1" applyAlignment="1">
      <alignment horizontal="left" wrapText="1"/>
    </xf>
    <xf numFmtId="49" fontId="7" fillId="0" borderId="0" xfId="0" applyNumberFormat="1" applyFont="1" applyFill="1" applyAlignment="1">
      <alignment horizontal="left" wrapText="1"/>
    </xf>
    <xf numFmtId="1" fontId="7" fillId="0" borderId="0" xfId="0" applyNumberFormat="1" applyFont="1" applyFill="1" applyAlignment="1">
      <alignment horizontal="left" wrapText="1"/>
    </xf>
    <xf numFmtId="0" fontId="7" fillId="0" borderId="0" xfId="0" applyNumberFormat="1" applyFont="1" applyFill="1" applyAlignment="1">
      <alignment horizontal="left" wrapText="1"/>
    </xf>
    <xf numFmtId="49" fontId="0" fillId="36" borderId="35" xfId="74" applyNumberFormat="1" applyFont="1" applyFill="1" applyAlignment="1">
      <alignment horizontal="left" wrapText="1"/>
    </xf>
    <xf numFmtId="49" fontId="30" fillId="36" borderId="0" xfId="71" applyNumberFormat="1" applyFill="1" applyAlignment="1">
      <alignment horizontal="left"/>
    </xf>
    <xf numFmtId="2" fontId="7" fillId="36" borderId="0" xfId="4" applyNumberFormat="1" applyFont="1" applyFill="1" applyAlignment="1">
      <alignment wrapText="1"/>
    </xf>
    <xf numFmtId="2" fontId="7" fillId="36" borderId="0" xfId="0" applyNumberFormat="1" applyFont="1" applyFill="1" applyAlignment="1">
      <alignment wrapText="1"/>
    </xf>
    <xf numFmtId="49" fontId="36" fillId="36" borderId="0" xfId="71" applyNumberFormat="1" applyFont="1" applyFill="1" applyAlignment="1">
      <alignment horizontal="left"/>
    </xf>
    <xf numFmtId="49" fontId="8" fillId="36" borderId="0" xfId="77" applyNumberFormat="1" applyFont="1" applyFill="1" applyAlignment="1">
      <alignment horizontal="left"/>
    </xf>
  </cellXfs>
  <cellStyles count="90">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4" xfId="87"/>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3" xfId="86"/>
    <cellStyle name="ar_pagebreak2014" xfId="88"/>
    <cellStyle name="ar_smallheading" xfId="74"/>
    <cellStyle name="ar_smallheading_noborder" xfId="77"/>
    <cellStyle name="ar-middle" xfId="75"/>
    <cellStyle name="ar-strictseparator" xfId="89"/>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0066FF"/>
      <color rgb="FFFF33CC"/>
      <color rgb="FF66FF33"/>
      <color rgb="FFF2F2F2"/>
      <color rgb="FFFF7300"/>
      <color rgb="FFFF00FF"/>
      <color rgb="FFCC00CC"/>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en-US/2014/ar/financials/consolidated-financial-statements/notes-to-the-consolidated-financial-statements/10-financial-income-and-expenses/" TargetMode="External"/><Relationship Id="rId13" Type="http://schemas.openxmlformats.org/officeDocument/2006/relationships/hyperlink" Target="http://www.wartsilareports.com/en-US/2014/ar/financials/consolidated-financial-statements/notes-to-the-consolidated-financial-statements/11-income-taxes/" TargetMode="External"/><Relationship Id="rId18" Type="http://schemas.openxmlformats.org/officeDocument/2006/relationships/customProperty" Target="../customProperty4.bin"/><Relationship Id="rId3" Type="http://schemas.openxmlformats.org/officeDocument/2006/relationships/hyperlink" Target="https://wartsila-reports-admin.stage.crasman.fi/en-US/2014/ar/financials/consolidated-financial-statements/notes-to-the-consolidated-financial-statements/5-other-operating-income/" TargetMode="External"/><Relationship Id="rId7" Type="http://schemas.openxmlformats.org/officeDocument/2006/relationships/hyperlink" Target="http://www.wartsilareports.com/en-US/2014/ar/financials/consolidated-financial-statements/notes-to-the-consolidated-financial-statements/8-depreciation-amortisation-and-impairment/" TargetMode="External"/><Relationship Id="rId12" Type="http://schemas.openxmlformats.org/officeDocument/2006/relationships/hyperlink" Target="http://www.wartsilareports.com/en-US/2014/ar/financials/consolidated-financial-statements/notes-to-the-consolidated-financial-statements/10-financial-income-and-expenses/" TargetMode="External"/><Relationship Id="rId17" Type="http://schemas.openxmlformats.org/officeDocument/2006/relationships/printerSettings" Target="../printerSettings/printerSettings3.bin"/><Relationship Id="rId2" Type="http://schemas.openxmlformats.org/officeDocument/2006/relationships/hyperlink" Target="https://wartsila-reports-admin.stage.crasman.fi/en-US/2014/ar/financials/consolidated-financial-statements/notes-to-the-consolidated-financial-statements/1-segment-information/" TargetMode="External"/><Relationship Id="rId16" Type="http://schemas.openxmlformats.org/officeDocument/2006/relationships/hyperlink" Target="http://www.wartsilareports.com/en-US/2014/ar/financials/consolidated-financial-statements/notes-to-the-consolidated-financial-statements/16-available-for-sale-financial-assets/" TargetMode="External"/><Relationship Id="rId1" Type="http://schemas.openxmlformats.org/officeDocument/2006/relationships/hyperlink" Target="https://wartsila-reports-admin.stage.crasman.fi/en-US/2014/ar/financials/consolidated-financial-statements/notes-to-the-consolidated-financial-statements/4-long-term-construction-contracts-and-operating-and-maintenance-agreements/" TargetMode="External"/><Relationship Id="rId6" Type="http://schemas.openxmlformats.org/officeDocument/2006/relationships/hyperlink" Target="http://www.wartsilareports.com/en-US/2014/ar/financials/consolidated-financial-statements/notes-to-the-consolidated-financial-statements/7-employee-benefit-expenses/" TargetMode="External"/><Relationship Id="rId11" Type="http://schemas.openxmlformats.org/officeDocument/2006/relationships/hyperlink" Target="http://www.wartsilareports.com/en-US/2014/ar/financials/consolidated-financial-statements/notes-to-the-consolidated-financial-statements/10-financial-income-and-expenses/" TargetMode="External"/><Relationship Id="rId5" Type="http://schemas.openxmlformats.org/officeDocument/2006/relationships/hyperlink" Target="http://www.wartsilareports.com/en-US/2014/ar/financials/consolidated-financial-statements/notes-to-the-consolidated-financial-statements/6-material-and-services/" TargetMode="External"/><Relationship Id="rId15" Type="http://schemas.openxmlformats.org/officeDocument/2006/relationships/hyperlink" Target="http://www.wartsilareports.com/en-US/2014/ar/financials/consolidated-financial-statements/notes-to-the-consolidated-financial-statements/15-investments-in-associates-and-joint-ventures/" TargetMode="External"/><Relationship Id="rId10" Type="http://schemas.openxmlformats.org/officeDocument/2006/relationships/hyperlink" Target="http://www.wartsilareports.com/en-US/2014/ar/financials/consolidated-financial-statements/notes-to-the-consolidated-financial-statements/10-financial-income-and-expenses/" TargetMode="External"/><Relationship Id="rId4" Type="http://schemas.openxmlformats.org/officeDocument/2006/relationships/hyperlink" Target="http://www.wartsilareports.com/en-US/2014/ar/financials/consolidated-financial-statements/notes-to-the-consolidated-financial-statements/3-assets-held-for-sale-and-discontinued-operations/" TargetMode="External"/><Relationship Id="rId9" Type="http://schemas.openxmlformats.org/officeDocument/2006/relationships/hyperlink" Target="http://www.wartsilareports.com/en-US/2014/ar/financials/consolidated-financial-statements/notes-to-the-consolidated-financial-statements/10-financial-income-and-expenses/" TargetMode="External"/><Relationship Id="rId14" Type="http://schemas.openxmlformats.org/officeDocument/2006/relationships/hyperlink" Target="http://www.wartsilareports.com/en-US/2014/ar/financials/consolidated-financial-statements/notes-to-the-consolidated-financial-statements/12-earnings-per-share/"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13" Type="http://schemas.openxmlformats.org/officeDocument/2006/relationships/hyperlink" Target="http://www.wartsilareports.com/en-US/2014/ar/financials/consolidated-financial-statements/notes-to-the-consolidated-financial-statements/19-other-receivables/" TargetMode="External"/><Relationship Id="rId18"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26" Type="http://schemas.openxmlformats.org/officeDocument/2006/relationships/hyperlink" Target="http://www.wartsilareports.com/en-US/2014/ar/financials/consolidated-financial-statements/notes-to-the-consolidated-financial-statements/24-provisions/" TargetMode="External"/><Relationship Id="rId3" Type="http://schemas.openxmlformats.org/officeDocument/2006/relationships/hyperlink" Target="http://www.wartsilareports.com/en-US/2014/ar/financials/consolidated-financial-statements/notes-to-the-consolidated-financial-statements/14-property-plant-equipment/" TargetMode="External"/><Relationship Id="rId21" Type="http://schemas.openxmlformats.org/officeDocument/2006/relationships/hyperlink" Target="http://www.wartsilareports.com/en-US/2014/ar/financials/consolidated-financial-statements/notes-to-the-consolidated-financial-statements/23-equity/" TargetMode="External"/><Relationship Id="rId34" Type="http://schemas.openxmlformats.org/officeDocument/2006/relationships/hyperlink" Target="http://www.wartsilareports.com/en-US/2014/ar/financials/consolidated-financial-statements/notes-to-the-consolidated-financial-statements/3-assets-held-for-sale-and-discontinued-operations/" TargetMode="External"/><Relationship Id="rId7"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12" Type="http://schemas.openxmlformats.org/officeDocument/2006/relationships/hyperlink" Target="http://www.wartsilareports.com/en-US/2014/ar/financials/consolidated-financial-statements/notes-to-the-consolidated-financial-statements/17-inventories/" TargetMode="External"/><Relationship Id="rId17"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25" Type="http://schemas.openxmlformats.org/officeDocument/2006/relationships/hyperlink" Target="http://www.wartsilareports.com/en-US/2014/ar/financials/consolidated-financial-statements/notes-to-the-consolidated-financial-statements/22-pension-obligations/" TargetMode="External"/><Relationship Id="rId33"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2" Type="http://schemas.openxmlformats.org/officeDocument/2006/relationships/hyperlink" Target="http://www.wartsilareports.com/en-US/2014/ar/financials/consolidated-financial-statements/notes-to-the-consolidated-financial-statements/13-intangible-assets/" TargetMode="External"/><Relationship Id="rId16" Type="http://schemas.openxmlformats.org/officeDocument/2006/relationships/hyperlink" Target="http://www.wartsilareports.com/en-US/2014/ar/financials/consolidated-financial-statements/notes-to-the-consolidated-financial-statements/21-deferred-taxes/" TargetMode="External"/><Relationship Id="rId20" Type="http://schemas.openxmlformats.org/officeDocument/2006/relationships/hyperlink" Target="http://www.wartsilareports.com/en-US/2014/ar/financials/consolidated-financial-statements/notes-to-the-consolidated-financial-statements/21-deferred-taxes/" TargetMode="External"/><Relationship Id="rId29" Type="http://schemas.openxmlformats.org/officeDocument/2006/relationships/hyperlink" Target="http://www.wartsilareports.com/en-US/2014/ar/financials/consolidated-financial-statements/notes-to-the-consolidated-financial-statements/25-financial-liabilities/" TargetMode="External"/><Relationship Id="rId1" Type="http://schemas.openxmlformats.org/officeDocument/2006/relationships/hyperlink" Target="http://www.wartsilareports.com/en-US/2014/ar/financials/consolidated-financial-statements/notes-to-the-consolidated-financial-statements/13-intangible-assets/" TargetMode="External"/><Relationship Id="rId6" Type="http://schemas.openxmlformats.org/officeDocument/2006/relationships/hyperlink" Target="http://www.wartsilareports.com/en-US/2014/ar/financials/consolidated-financial-statements/notes-to-the-consolidated-financial-statements/16-available-for-sale-financial-assets/" TargetMode="External"/><Relationship Id="rId11"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24" Type="http://schemas.openxmlformats.org/officeDocument/2006/relationships/hyperlink" Target="http://www.wartsilareports.com/en-US/2014/ar/financials/consolidated-financial-statements/notes-to-the-consolidated-financial-statements/23-equity/" TargetMode="External"/><Relationship Id="rId32" Type="http://schemas.openxmlformats.org/officeDocument/2006/relationships/hyperlink" Target="http://www.wartsilareports.com/en-US/2014/ar/financials/consolidated-financial-statements/notes-to-the-consolidated-financial-statements/26-other-liabilities/" TargetMode="External"/><Relationship Id="rId37" Type="http://schemas.openxmlformats.org/officeDocument/2006/relationships/customProperty" Target="../customProperty6.bin"/><Relationship Id="rId5" Type="http://schemas.openxmlformats.org/officeDocument/2006/relationships/hyperlink" Target="http://www.wartsilareports.com/en-US/2014/ar/financials/consolidated-financial-statements/notes-to-the-consolidated-financial-statements/15-investments-in-associates-and-joint-ventures/" TargetMode="External"/><Relationship Id="rId15" Type="http://schemas.openxmlformats.org/officeDocument/2006/relationships/hyperlink" Target="http://www.wartsilareports.com/en-US/2014/ar/financials/consolidated-financial-statements/notes-to-the-consolidated-financial-statements/20-cash-and-cash-equivalents/" TargetMode="External"/><Relationship Id="rId23" Type="http://schemas.openxmlformats.org/officeDocument/2006/relationships/hyperlink" Target="http://www.wartsilareports.com/en-US/2014/ar/financials/consolidated-financial-statements/notes-to-the-consolidated-financial-statements/23-equity/" TargetMode="External"/><Relationship Id="rId28" Type="http://schemas.openxmlformats.org/officeDocument/2006/relationships/hyperlink" Target="http://www.wartsilareports.com/en-US/2014/ar/financials/consolidated-financial-statements/notes-to-the-consolidated-financial-statements/25-financial-liabilities/" TargetMode="External"/><Relationship Id="rId36" Type="http://schemas.openxmlformats.org/officeDocument/2006/relationships/printerSettings" Target="../printerSettings/printerSettings5.bin"/><Relationship Id="rId10"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19"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31" Type="http://schemas.openxmlformats.org/officeDocument/2006/relationships/hyperlink" Target="http://www.wartsilareports.com/en-US/2014/ar/financials/consolidated-financial-statements/notes-to-the-consolidated-financial-statements/24-provisions/" TargetMode="External"/><Relationship Id="rId4" Type="http://schemas.openxmlformats.org/officeDocument/2006/relationships/hyperlink" Target="http://www.wartsilareports.com/en-US/2014/ar/financials/consolidated-financial-statements/notes-to-the-consolidated-financial-statements/14-property-plant-equipment/" TargetMode="External"/><Relationship Id="rId9" Type="http://schemas.openxmlformats.org/officeDocument/2006/relationships/hyperlink" Target="http://www.wartsilareports.com/en-US/2014/ar/financials/consolidated-financial-statements/notes-to-the-consolidated-financial-statements/18-financial-assets-and-liabilities-by-measurement-category/" TargetMode="External"/><Relationship Id="rId14" Type="http://schemas.openxmlformats.org/officeDocument/2006/relationships/hyperlink" Target="http://www.wartsilareports.com/en-US/2014/ar/financials/consolidated-financial-statements/notes-to-the-consolidated-financial-statements/19-other-receivables/" TargetMode="External"/><Relationship Id="rId22" Type="http://schemas.openxmlformats.org/officeDocument/2006/relationships/hyperlink" Target="http://www.wartsilareports.com/en-US/2014/ar/financials/consolidated-financial-statements/notes-to-the-consolidated-financial-statements/23-equity/" TargetMode="External"/><Relationship Id="rId27" Type="http://schemas.openxmlformats.org/officeDocument/2006/relationships/hyperlink" Target="http://www.wartsilareports.com/en-US/2014/ar/financials/consolidated-financial-statements/notes-to-the-consolidated-financial-statements/25-financial-liabilities/" TargetMode="External"/><Relationship Id="rId30" Type="http://schemas.openxmlformats.org/officeDocument/2006/relationships/hyperlink" Target="http://www.wartsilareports.com/en-US/2014/ar/financials/consolidated-financial-statements/notes-to-the-consolidated-financial-statements/25-financial-liabilities/" TargetMode="External"/><Relationship Id="rId35" Type="http://schemas.openxmlformats.org/officeDocument/2006/relationships/hyperlink" Target="http://www.wartsilareports.com/en-US/2014/ar/financials/consolidated-financial-statements/notes-to-the-consolidated-financial-statements/3-assets-held-for-sale-and-discontinued-operatio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en-US/2014/ar/financials/consolidated-financial-statements/notes-to-the-consolidated-financial-statements/25-financial-liabilities/" TargetMode="External"/><Relationship Id="rId13" Type="http://schemas.openxmlformats.org/officeDocument/2006/relationships/printerSettings" Target="../printerSettings/printerSettings6.bin"/><Relationship Id="rId3" Type="http://schemas.openxmlformats.org/officeDocument/2006/relationships/hyperlink" Target="http://www.wartsilareports.com/en-US/2014/ar/financials/consolidated-financial-statements/notes-to-the-consolidated-financial-statements/15-investments-in-associates-and-joint-ventures/" TargetMode="External"/><Relationship Id="rId7" Type="http://schemas.openxmlformats.org/officeDocument/2006/relationships/hyperlink" Target="http://www.wartsilareports.com/en-US/2014/ar/financials/consolidated-financial-statements/notes-to-the-consolidated-financial-statements/25-financial-liabilities/" TargetMode="External"/><Relationship Id="rId12" Type="http://schemas.openxmlformats.org/officeDocument/2006/relationships/hyperlink" Target="http://www.wartsilareports.com/en-US/2014/ar/financials/consolidated-financial-statements/notes-to-the-consolidated-financial-statements/16-available-for-sale-financial-assets/" TargetMode="External"/><Relationship Id="rId2" Type="http://schemas.openxmlformats.org/officeDocument/2006/relationships/hyperlink" Target="http://www.wartsilareports.com/en-US/2014/ar/financials/consolidated-financial-statements/notes-to-the-consolidated-financial-statements/10-financial-income-and-expenses/" TargetMode="External"/><Relationship Id="rId1" Type="http://schemas.openxmlformats.org/officeDocument/2006/relationships/hyperlink" Target="http://www.wartsilareports.com/en-US/2014/ar/financials/consolidated-financial-statements/notes-to-the-consolidated-financial-statements/8-depreciation-amortisation-and-impairment/" TargetMode="External"/><Relationship Id="rId6" Type="http://schemas.openxmlformats.org/officeDocument/2006/relationships/hyperlink" Target="http://www.wartsilareports.com/en-US/2014/ar/financials/consolidated-financial-statements/notes-to-the-consolidated-financial-statements/15-investments-in-associates-and-joint-ventures/" TargetMode="External"/><Relationship Id="rId11" Type="http://schemas.openxmlformats.org/officeDocument/2006/relationships/hyperlink" Target="http://www.wartsilareports.com/en-US/2014/ar/financials/consolidated-financial-statements/notes-to-the-consolidated-financial-statements/16-available-for-sale-financial-assets/" TargetMode="External"/><Relationship Id="rId5" Type="http://schemas.openxmlformats.org/officeDocument/2006/relationships/hyperlink" Target="http://www.wartsilareports.com/en-US/2014/ar/financials/consolidated-financial-statements/notes-to-the-consolidated-financial-statements/17-inventories/" TargetMode="External"/><Relationship Id="rId10" Type="http://schemas.openxmlformats.org/officeDocument/2006/relationships/hyperlink" Target="http://www.wartsilareports.com/en-US/2014/ar/financials/consolidated-financial-statements/notes-to-the-consolidated-financial-statements/14-property-plant-equipment/" TargetMode="External"/><Relationship Id="rId4" Type="http://schemas.openxmlformats.org/officeDocument/2006/relationships/hyperlink" Target="http://www.wartsilareports.com/en-US/2014/ar/financials/consolidated-financial-statements/notes-to-the-consolidated-financial-statements/11-income-taxes/" TargetMode="External"/><Relationship Id="rId9" Type="http://schemas.openxmlformats.org/officeDocument/2006/relationships/hyperlink" Target="http://www.wartsilareports.com/en-US/2014/ar/financials/consolidated-financial-statements/notes-to-the-consolidated-financial-statements/13-intangible-assets/" TargetMode="External"/><Relationship Id="rId14"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69"/>
  <sheetViews>
    <sheetView tabSelected="1" zoomScaleNormal="100" zoomScalePageLayoutView="150" workbookViewId="0">
      <selection activeCell="P32" sqref="P32"/>
    </sheetView>
  </sheetViews>
  <sheetFormatPr defaultColWidth="8.83203125" defaultRowHeight="11.25"/>
  <cols>
    <col min="1" max="1" width="3.33203125" style="226" customWidth="1"/>
    <col min="2" max="2" width="63.33203125" style="226" customWidth="1"/>
    <col min="3" max="3" width="5" style="232" customWidth="1"/>
    <col min="4" max="8" width="11.6640625" style="233" customWidth="1"/>
    <col min="9" max="17" width="3.6640625" style="205" customWidth="1"/>
    <col min="18" max="16384" width="8.83203125" style="244"/>
  </cols>
  <sheetData>
    <row r="1" spans="1:17" s="966" customFormat="1" ht="15.75">
      <c r="A1" s="1045" t="s">
        <v>1023</v>
      </c>
      <c r="B1" s="1046"/>
      <c r="C1" s="1046"/>
      <c r="D1" s="1046"/>
      <c r="E1" s="1046"/>
      <c r="F1" s="1046"/>
      <c r="G1" s="1046"/>
      <c r="H1" s="1046"/>
      <c r="I1" s="205"/>
      <c r="J1" s="205"/>
      <c r="K1" s="205"/>
      <c r="L1" s="205"/>
      <c r="M1" s="205"/>
      <c r="N1" s="205"/>
      <c r="O1" s="205"/>
      <c r="P1" s="205"/>
      <c r="Q1" s="205"/>
    </row>
    <row r="2" spans="1:17" ht="11.25" customHeight="1">
      <c r="A2" s="220"/>
      <c r="B2" s="865" t="s">
        <v>1333</v>
      </c>
      <c r="C2" s="866" t="s">
        <v>1333</v>
      </c>
      <c r="D2" s="867" t="s">
        <v>1333</v>
      </c>
      <c r="E2" s="223"/>
      <c r="F2" s="223"/>
      <c r="G2" s="223"/>
      <c r="H2" s="223"/>
    </row>
    <row r="3" spans="1:17" ht="11.25" customHeight="1">
      <c r="A3" s="207"/>
      <c r="B3" s="868" t="s">
        <v>1333</v>
      </c>
      <c r="C3" s="869" t="s">
        <v>1333</v>
      </c>
      <c r="D3" s="870" t="s">
        <v>1333</v>
      </c>
      <c r="E3" s="520" t="s">
        <v>1151</v>
      </c>
      <c r="F3" s="521" t="s">
        <v>1151</v>
      </c>
      <c r="G3" s="522"/>
      <c r="H3" s="522"/>
      <c r="I3" s="207"/>
      <c r="J3" s="207"/>
      <c r="K3" s="207"/>
      <c r="L3" s="207"/>
      <c r="M3" s="207"/>
      <c r="N3" s="207"/>
      <c r="O3" s="207"/>
      <c r="P3" s="207"/>
      <c r="Q3" s="207"/>
    </row>
    <row r="4" spans="1:17" ht="11.25" customHeight="1">
      <c r="A4" s="1047" t="s">
        <v>744</v>
      </c>
      <c r="B4" s="1048"/>
      <c r="C4" s="519"/>
      <c r="D4" s="734">
        <v>2014</v>
      </c>
      <c r="E4" s="234" t="s">
        <v>1253</v>
      </c>
      <c r="F4" s="234" t="s">
        <v>1229</v>
      </c>
      <c r="G4" s="234">
        <v>2011</v>
      </c>
      <c r="H4" s="234">
        <v>2010</v>
      </c>
    </row>
    <row r="5" spans="1:17" ht="11.25" customHeight="1">
      <c r="A5" s="1039" t="s">
        <v>533</v>
      </c>
      <c r="B5" s="1039"/>
      <c r="C5" s="523"/>
      <c r="D5" s="744">
        <v>4779</v>
      </c>
      <c r="E5" s="524">
        <v>4607</v>
      </c>
      <c r="F5" s="471">
        <v>4725</v>
      </c>
      <c r="G5" s="471">
        <v>4209</v>
      </c>
      <c r="H5" s="471">
        <v>4553</v>
      </c>
    </row>
    <row r="6" spans="1:17" ht="11.25" customHeight="1">
      <c r="A6" s="871"/>
      <c r="B6" s="485" t="s">
        <v>727</v>
      </c>
      <c r="C6" s="525" t="s">
        <v>903</v>
      </c>
      <c r="D6" s="877">
        <v>98.9</v>
      </c>
      <c r="E6" s="526">
        <v>99</v>
      </c>
      <c r="F6" s="527">
        <v>98.8</v>
      </c>
      <c r="G6" s="527">
        <v>99.3</v>
      </c>
      <c r="H6" s="527">
        <v>99.4</v>
      </c>
    </row>
    <row r="7" spans="1:17" ht="11.25" customHeight="1">
      <c r="A7" s="1029" t="s">
        <v>728</v>
      </c>
      <c r="B7" s="1029"/>
      <c r="C7" s="514"/>
      <c r="D7" s="744">
        <v>2280</v>
      </c>
      <c r="E7" s="474">
        <v>2306</v>
      </c>
      <c r="F7" s="474">
        <v>2349</v>
      </c>
      <c r="G7" s="474">
        <v>2458</v>
      </c>
      <c r="H7" s="474">
        <v>2584</v>
      </c>
    </row>
    <row r="8" spans="1:17" ht="11.25" customHeight="1">
      <c r="A8" s="1029" t="s">
        <v>701</v>
      </c>
      <c r="B8" s="1029"/>
      <c r="C8" s="523"/>
      <c r="D8" s="744">
        <v>18042</v>
      </c>
      <c r="E8" s="471">
        <v>18339</v>
      </c>
      <c r="F8" s="471">
        <v>18930</v>
      </c>
      <c r="G8" s="471">
        <v>17708</v>
      </c>
      <c r="H8" s="471">
        <v>18000</v>
      </c>
    </row>
    <row r="9" spans="1:17" ht="11.25" customHeight="1">
      <c r="A9" s="872"/>
      <c r="B9" s="485" t="s">
        <v>729</v>
      </c>
      <c r="C9" s="523"/>
      <c r="D9" s="744">
        <v>3582</v>
      </c>
      <c r="E9" s="471">
        <v>3662</v>
      </c>
      <c r="F9" s="471">
        <v>3599</v>
      </c>
      <c r="G9" s="471">
        <v>3421</v>
      </c>
      <c r="H9" s="471">
        <v>3326</v>
      </c>
    </row>
    <row r="10" spans="1:17" ht="11.25" customHeight="1">
      <c r="A10" s="1037" t="s">
        <v>445</v>
      </c>
      <c r="B10" s="1037"/>
      <c r="C10" s="540"/>
      <c r="D10" s="757">
        <v>4530</v>
      </c>
      <c r="E10" s="539">
        <v>4311</v>
      </c>
      <c r="F10" s="539">
        <v>4492</v>
      </c>
      <c r="G10" s="539">
        <v>4007</v>
      </c>
      <c r="H10" s="539">
        <v>3795</v>
      </c>
    </row>
    <row r="11" spans="1:17" ht="11.25" customHeight="1">
      <c r="A11" s="1038" t="s">
        <v>662</v>
      </c>
      <c r="B11" s="1039"/>
      <c r="C11" s="606"/>
      <c r="D11" s="810"/>
      <c r="E11" s="607"/>
      <c r="F11" s="607"/>
      <c r="G11" s="607"/>
      <c r="H11" s="607"/>
    </row>
    <row r="12" spans="1:17" ht="11.25" customHeight="1">
      <c r="A12" s="1029" t="s">
        <v>442</v>
      </c>
      <c r="B12" s="1029"/>
      <c r="C12" s="567"/>
      <c r="D12" s="756">
        <v>115</v>
      </c>
      <c r="E12" s="570">
        <v>120</v>
      </c>
      <c r="F12" s="570">
        <v>139</v>
      </c>
      <c r="G12" s="570">
        <v>113</v>
      </c>
      <c r="H12" s="570">
        <v>116</v>
      </c>
    </row>
    <row r="13" spans="1:17">
      <c r="A13" s="1040" t="s">
        <v>29</v>
      </c>
      <c r="B13" s="1040" t="s">
        <v>851</v>
      </c>
      <c r="C13" s="567"/>
      <c r="D13" s="756">
        <v>26</v>
      </c>
      <c r="E13" s="570">
        <v>28</v>
      </c>
      <c r="F13" s="570">
        <v>9</v>
      </c>
      <c r="G13" s="570">
        <v>8</v>
      </c>
      <c r="H13" s="570">
        <v>5</v>
      </c>
    </row>
    <row r="14" spans="1:17">
      <c r="A14" s="1040" t="s">
        <v>1049</v>
      </c>
      <c r="B14" s="1040"/>
      <c r="C14" s="567"/>
      <c r="D14" s="756">
        <v>569</v>
      </c>
      <c r="E14" s="570">
        <v>557</v>
      </c>
      <c r="F14" s="570">
        <v>517</v>
      </c>
      <c r="G14" s="570">
        <v>469</v>
      </c>
      <c r="H14" s="570">
        <v>487</v>
      </c>
    </row>
    <row r="15" spans="1:17">
      <c r="A15" s="864"/>
      <c r="B15" s="533" t="s">
        <v>888</v>
      </c>
      <c r="C15" s="608" t="s">
        <v>903</v>
      </c>
      <c r="D15" s="837">
        <v>11.9</v>
      </c>
      <c r="E15" s="609">
        <v>12.1</v>
      </c>
      <c r="F15" s="609">
        <v>10.9</v>
      </c>
      <c r="G15" s="609">
        <v>11.1</v>
      </c>
      <c r="H15" s="609">
        <v>10.7</v>
      </c>
    </row>
    <row r="16" spans="1:17" ht="11.25" customHeight="1">
      <c r="A16" s="1040" t="s">
        <v>200</v>
      </c>
      <c r="B16" s="1040"/>
      <c r="C16" s="567"/>
      <c r="D16" s="756">
        <v>522</v>
      </c>
      <c r="E16" s="570">
        <v>537</v>
      </c>
      <c r="F16" s="570">
        <v>483</v>
      </c>
      <c r="G16" s="570">
        <v>445</v>
      </c>
      <c r="H16" s="570">
        <v>412</v>
      </c>
    </row>
    <row r="17" spans="1:8" ht="11.25" customHeight="1">
      <c r="A17" s="864"/>
      <c r="B17" s="533" t="s">
        <v>888</v>
      </c>
      <c r="C17" s="608" t="s">
        <v>903</v>
      </c>
      <c r="D17" s="837">
        <v>10.9</v>
      </c>
      <c r="E17" s="609">
        <v>11.7</v>
      </c>
      <c r="F17" s="609">
        <v>10.199999999999999</v>
      </c>
      <c r="G17" s="609">
        <v>10.6</v>
      </c>
      <c r="H17" s="609">
        <v>9.1</v>
      </c>
    </row>
    <row r="18" spans="1:8" ht="11.25" customHeight="1">
      <c r="A18" s="1040" t="s">
        <v>196</v>
      </c>
      <c r="B18" s="1040"/>
      <c r="C18" s="567"/>
      <c r="D18" s="756">
        <v>-28</v>
      </c>
      <c r="E18" s="570">
        <v>-19</v>
      </c>
      <c r="F18" s="570">
        <v>-31</v>
      </c>
      <c r="G18" s="570">
        <v>-16</v>
      </c>
      <c r="H18" s="570">
        <v>-13</v>
      </c>
    </row>
    <row r="19" spans="1:8" ht="11.25" customHeight="1">
      <c r="A19" s="1040" t="s">
        <v>959</v>
      </c>
      <c r="B19" s="1040"/>
      <c r="C19" s="567"/>
      <c r="D19" s="756" t="s">
        <v>569</v>
      </c>
      <c r="E19" s="570">
        <v>25</v>
      </c>
      <c r="F19" s="570">
        <v>1</v>
      </c>
      <c r="G19" s="570" t="s">
        <v>569</v>
      </c>
      <c r="H19" s="570">
        <v>149</v>
      </c>
    </row>
    <row r="20" spans="1:8" ht="11.25" customHeight="1">
      <c r="A20" s="1040" t="s">
        <v>674</v>
      </c>
      <c r="B20" s="1040"/>
      <c r="C20" s="567"/>
      <c r="D20" s="756">
        <v>494</v>
      </c>
      <c r="E20" s="570">
        <v>544</v>
      </c>
      <c r="F20" s="570">
        <v>453</v>
      </c>
      <c r="G20" s="570">
        <v>429</v>
      </c>
      <c r="H20" s="570">
        <v>548</v>
      </c>
    </row>
    <row r="21" spans="1:8" ht="11.25" customHeight="1">
      <c r="A21" s="467"/>
      <c r="B21" s="533" t="s">
        <v>888</v>
      </c>
      <c r="C21" s="608" t="s">
        <v>903</v>
      </c>
      <c r="D21" s="837">
        <v>10.3</v>
      </c>
      <c r="E21" s="609">
        <v>11.8</v>
      </c>
      <c r="F21" s="609">
        <v>9.6</v>
      </c>
      <c r="G21" s="609">
        <v>10.199999999999999</v>
      </c>
      <c r="H21" s="609">
        <v>12</v>
      </c>
    </row>
    <row r="22" spans="1:8" ht="11.25" customHeight="1">
      <c r="A22" s="1040" t="s">
        <v>1259</v>
      </c>
      <c r="B22" s="1040"/>
      <c r="C22" s="567"/>
      <c r="D22" s="756">
        <v>389</v>
      </c>
      <c r="E22" s="570">
        <v>425</v>
      </c>
      <c r="F22" s="471" t="s">
        <v>569</v>
      </c>
      <c r="G22" s="471" t="s">
        <v>569</v>
      </c>
      <c r="H22" s="471" t="s">
        <v>569</v>
      </c>
    </row>
    <row r="23" spans="1:8" ht="11.25" customHeight="1">
      <c r="A23" s="1043" t="s">
        <v>1260</v>
      </c>
      <c r="B23" s="1043"/>
      <c r="C23" s="608"/>
      <c r="D23" s="756">
        <v>-37</v>
      </c>
      <c r="E23" s="570">
        <v>-31</v>
      </c>
      <c r="F23" s="471" t="s">
        <v>569</v>
      </c>
      <c r="G23" s="471" t="s">
        <v>569</v>
      </c>
      <c r="H23" s="471" t="s">
        <v>569</v>
      </c>
    </row>
    <row r="24" spans="1:8" ht="11.25" customHeight="1">
      <c r="A24" s="1044" t="s">
        <v>1261</v>
      </c>
      <c r="B24" s="1044"/>
      <c r="C24" s="546"/>
      <c r="D24" s="746">
        <v>351</v>
      </c>
      <c r="E24" s="497">
        <v>393</v>
      </c>
      <c r="F24" s="497">
        <v>344</v>
      </c>
      <c r="G24" s="497">
        <v>293</v>
      </c>
      <c r="H24" s="497">
        <v>397</v>
      </c>
    </row>
    <row r="25" spans="1:8" ht="11.25" customHeight="1">
      <c r="A25" s="1041" t="s">
        <v>738</v>
      </c>
      <c r="B25" s="1042"/>
      <c r="C25" s="514"/>
      <c r="D25" s="788"/>
      <c r="E25" s="514"/>
      <c r="F25" s="514"/>
      <c r="G25" s="514"/>
      <c r="H25" s="514"/>
    </row>
    <row r="26" spans="1:8" ht="11.25" customHeight="1">
      <c r="A26" s="1029" t="s">
        <v>17</v>
      </c>
      <c r="B26" s="1029"/>
      <c r="C26" s="523"/>
      <c r="D26" s="744">
        <v>1884</v>
      </c>
      <c r="E26" s="471">
        <v>1935</v>
      </c>
      <c r="F26" s="471">
        <v>2000</v>
      </c>
      <c r="G26" s="471">
        <v>1577</v>
      </c>
      <c r="H26" s="471">
        <v>1483</v>
      </c>
    </row>
    <row r="27" spans="1:8" ht="11.25" customHeight="1">
      <c r="A27" s="1029" t="s">
        <v>20</v>
      </c>
      <c r="B27" s="1029"/>
      <c r="C27" s="523"/>
      <c r="D27" s="744">
        <v>3294</v>
      </c>
      <c r="E27" s="471">
        <v>3274</v>
      </c>
      <c r="F27" s="471">
        <v>3036</v>
      </c>
      <c r="G27" s="471">
        <v>3023</v>
      </c>
      <c r="H27" s="471">
        <v>3213</v>
      </c>
    </row>
    <row r="28" spans="1:8" ht="11.25" customHeight="1">
      <c r="A28" s="1029" t="s">
        <v>1258</v>
      </c>
      <c r="B28" s="1029"/>
      <c r="C28" s="523"/>
      <c r="D28" s="744">
        <v>102</v>
      </c>
      <c r="E28" s="471" t="s">
        <v>569</v>
      </c>
      <c r="F28" s="471" t="s">
        <v>569</v>
      </c>
      <c r="G28" s="471" t="s">
        <v>569</v>
      </c>
      <c r="H28" s="471" t="s">
        <v>569</v>
      </c>
    </row>
    <row r="29" spans="1:8">
      <c r="A29" s="1029" t="s">
        <v>948</v>
      </c>
      <c r="B29" s="1029"/>
      <c r="C29" s="523"/>
      <c r="D29" s="744">
        <v>1960</v>
      </c>
      <c r="E29" s="471">
        <v>1844</v>
      </c>
      <c r="F29" s="471">
        <v>1766</v>
      </c>
      <c r="G29" s="471">
        <v>1636</v>
      </c>
      <c r="H29" s="471">
        <v>1638</v>
      </c>
    </row>
    <row r="30" spans="1:8">
      <c r="A30" s="1029" t="s">
        <v>307</v>
      </c>
      <c r="B30" s="1029"/>
      <c r="C30" s="523"/>
      <c r="D30" s="744">
        <v>45</v>
      </c>
      <c r="E30" s="471">
        <v>40</v>
      </c>
      <c r="F30" s="471">
        <v>26</v>
      </c>
      <c r="G30" s="471">
        <v>30</v>
      </c>
      <c r="H30" s="471">
        <v>26</v>
      </c>
    </row>
    <row r="31" spans="1:8" ht="11.25" customHeight="1">
      <c r="A31" s="1029" t="s">
        <v>684</v>
      </c>
      <c r="B31" s="1029"/>
      <c r="C31" s="523"/>
      <c r="D31" s="744">
        <v>666</v>
      </c>
      <c r="E31" s="471">
        <v>665</v>
      </c>
      <c r="F31" s="471">
        <v>794</v>
      </c>
      <c r="G31" s="471">
        <v>652</v>
      </c>
      <c r="H31" s="471">
        <v>628</v>
      </c>
    </row>
    <row r="32" spans="1:8" ht="11.25" customHeight="1">
      <c r="A32" s="1040" t="s">
        <v>889</v>
      </c>
      <c r="B32" s="1040"/>
      <c r="C32" s="567"/>
      <c r="D32" s="756">
        <v>2554</v>
      </c>
      <c r="E32" s="570">
        <v>2660</v>
      </c>
      <c r="F32" s="570">
        <v>2451</v>
      </c>
      <c r="G32" s="570">
        <v>2282</v>
      </c>
      <c r="H32" s="570">
        <v>2404</v>
      </c>
    </row>
    <row r="33" spans="1:17" ht="11.25" customHeight="1">
      <c r="A33" s="1040" t="s">
        <v>1257</v>
      </c>
      <c r="B33" s="1040"/>
      <c r="C33" s="567"/>
      <c r="D33" s="756">
        <v>55</v>
      </c>
      <c r="E33" s="471" t="s">
        <v>569</v>
      </c>
      <c r="F33" s="471" t="s">
        <v>569</v>
      </c>
      <c r="G33" s="471" t="s">
        <v>569</v>
      </c>
      <c r="H33" s="471" t="s">
        <v>569</v>
      </c>
    </row>
    <row r="34" spans="1:17" ht="11.25" customHeight="1">
      <c r="A34" s="1049" t="s">
        <v>441</v>
      </c>
      <c r="B34" s="1049"/>
      <c r="C34" s="544"/>
      <c r="D34" s="748">
        <v>5280</v>
      </c>
      <c r="E34" s="545">
        <v>5209</v>
      </c>
      <c r="F34" s="545">
        <v>5036</v>
      </c>
      <c r="G34" s="545">
        <v>4600</v>
      </c>
      <c r="H34" s="545">
        <v>4696</v>
      </c>
    </row>
    <row r="35" spans="1:17" ht="11.25" customHeight="1">
      <c r="A35" s="1038" t="s">
        <v>1256</v>
      </c>
      <c r="B35" s="1038"/>
      <c r="C35" s="530"/>
      <c r="D35" s="763"/>
      <c r="E35" s="506"/>
      <c r="F35" s="506"/>
      <c r="G35" s="506"/>
      <c r="H35" s="506"/>
    </row>
    <row r="36" spans="1:17" ht="11.25" customHeight="1">
      <c r="A36" s="1029" t="s">
        <v>588</v>
      </c>
      <c r="B36" s="1029"/>
      <c r="C36" s="523"/>
      <c r="D36" s="744">
        <v>452</v>
      </c>
      <c r="E36" s="471">
        <v>578</v>
      </c>
      <c r="F36" s="471">
        <v>153</v>
      </c>
      <c r="G36" s="471">
        <v>232</v>
      </c>
      <c r="H36" s="471">
        <v>663</v>
      </c>
    </row>
    <row r="37" spans="1:17" ht="11.25" customHeight="1">
      <c r="A37" s="1029" t="s">
        <v>591</v>
      </c>
      <c r="B37" s="1029"/>
      <c r="C37" s="523"/>
      <c r="D37" s="744">
        <v>-71</v>
      </c>
      <c r="E37" s="471">
        <v>-79</v>
      </c>
      <c r="F37" s="471">
        <v>-471</v>
      </c>
      <c r="G37" s="471">
        <v>-166</v>
      </c>
      <c r="H37" s="471">
        <v>79</v>
      </c>
    </row>
    <row r="38" spans="1:17" ht="11.25" customHeight="1">
      <c r="A38" s="1049" t="s">
        <v>369</v>
      </c>
      <c r="B38" s="1049"/>
      <c r="C38" s="544"/>
      <c r="D38" s="748">
        <v>-210</v>
      </c>
      <c r="E38" s="545">
        <v>-324</v>
      </c>
      <c r="F38" s="545">
        <v>-47</v>
      </c>
      <c r="G38" s="545">
        <v>-247</v>
      </c>
      <c r="H38" s="545">
        <v>-216</v>
      </c>
    </row>
    <row r="39" spans="1:17" ht="11.25" customHeight="1">
      <c r="A39" s="1030" t="s">
        <v>890</v>
      </c>
      <c r="B39" s="1030"/>
      <c r="C39" s="531"/>
      <c r="D39" s="763">
        <v>101</v>
      </c>
      <c r="E39" s="532">
        <v>134</v>
      </c>
      <c r="F39" s="532">
        <v>513</v>
      </c>
      <c r="G39" s="532">
        <v>187</v>
      </c>
      <c r="H39" s="532">
        <v>98</v>
      </c>
    </row>
    <row r="40" spans="1:17" ht="11.25" customHeight="1">
      <c r="A40" s="513"/>
      <c r="B40" s="533" t="s">
        <v>888</v>
      </c>
      <c r="C40" s="525" t="s">
        <v>903</v>
      </c>
      <c r="D40" s="902">
        <v>2.1</v>
      </c>
      <c r="E40" s="527">
        <v>2.9</v>
      </c>
      <c r="F40" s="527">
        <v>10.9</v>
      </c>
      <c r="G40" s="527">
        <v>4.4000000000000004</v>
      </c>
      <c r="H40" s="527">
        <v>2.2000000000000002</v>
      </c>
    </row>
    <row r="41" spans="1:17">
      <c r="A41" s="1029" t="s">
        <v>891</v>
      </c>
      <c r="B41" s="1029" t="s">
        <v>521</v>
      </c>
      <c r="C41" s="523"/>
      <c r="D41" s="747">
        <v>139</v>
      </c>
      <c r="E41" s="471">
        <v>138</v>
      </c>
      <c r="F41" s="471">
        <v>188</v>
      </c>
      <c r="G41" s="471">
        <v>162</v>
      </c>
      <c r="H41" s="471">
        <v>141</v>
      </c>
    </row>
    <row r="42" spans="1:17" ht="11.25" customHeight="1">
      <c r="A42" s="541"/>
      <c r="B42" s="542" t="s">
        <v>888</v>
      </c>
      <c r="C42" s="538" t="s">
        <v>903</v>
      </c>
      <c r="D42" s="903">
        <v>2.9</v>
      </c>
      <c r="E42" s="543">
        <v>3</v>
      </c>
      <c r="F42" s="543">
        <v>4</v>
      </c>
      <c r="G42" s="543">
        <v>3.8</v>
      </c>
      <c r="H42" s="543">
        <v>3.1</v>
      </c>
    </row>
    <row r="43" spans="1:17" s="252" customFormat="1" ht="11.25" customHeight="1">
      <c r="A43" s="537"/>
      <c r="B43" s="536" t="s">
        <v>194</v>
      </c>
      <c r="C43" s="531"/>
      <c r="D43" s="758" t="s">
        <v>1444</v>
      </c>
      <c r="E43" s="532">
        <v>207</v>
      </c>
      <c r="F43" s="532">
        <v>197</v>
      </c>
      <c r="G43" s="532">
        <v>178</v>
      </c>
      <c r="H43" s="532">
        <v>173</v>
      </c>
      <c r="I43" s="205"/>
      <c r="J43" s="205"/>
      <c r="K43" s="205"/>
      <c r="L43" s="205"/>
      <c r="M43" s="205"/>
      <c r="N43" s="205"/>
      <c r="O43" s="205"/>
      <c r="P43" s="205"/>
      <c r="Q43" s="205"/>
    </row>
    <row r="44" spans="1:17" ht="11.25" customHeight="1">
      <c r="A44" s="483"/>
      <c r="B44" s="485" t="s">
        <v>852</v>
      </c>
      <c r="C44" s="523"/>
      <c r="D44" s="1012" t="s">
        <v>569</v>
      </c>
      <c r="E44" s="471" t="s">
        <v>569</v>
      </c>
      <c r="F44" s="471" t="s">
        <v>569</v>
      </c>
      <c r="G44" s="471" t="s">
        <v>569</v>
      </c>
      <c r="H44" s="471">
        <v>99</v>
      </c>
    </row>
    <row r="45" spans="1:17" ht="11.25" customHeight="1">
      <c r="A45" s="1050" t="s">
        <v>892</v>
      </c>
      <c r="B45" s="1050"/>
      <c r="C45" s="540"/>
      <c r="D45" s="757" t="s">
        <v>1444</v>
      </c>
      <c r="E45" s="539">
        <v>207</v>
      </c>
      <c r="F45" s="539">
        <v>197</v>
      </c>
      <c r="G45" s="539">
        <v>178</v>
      </c>
      <c r="H45" s="539">
        <v>271</v>
      </c>
    </row>
    <row r="46" spans="1:17" ht="11.25" customHeight="1">
      <c r="A46" s="1028" t="s">
        <v>893</v>
      </c>
      <c r="B46" s="1029"/>
      <c r="C46" s="523"/>
      <c r="D46" s="741"/>
      <c r="E46" s="534"/>
      <c r="F46" s="534"/>
      <c r="G46" s="534"/>
      <c r="H46" s="534"/>
    </row>
    <row r="47" spans="1:17" ht="11.25" customHeight="1">
      <c r="A47" s="1029" t="s">
        <v>1254</v>
      </c>
      <c r="B47" s="1029"/>
      <c r="C47" s="525" t="s">
        <v>570</v>
      </c>
      <c r="D47" s="904">
        <v>1.76</v>
      </c>
      <c r="E47" s="535">
        <v>1.98</v>
      </c>
      <c r="F47" s="535">
        <v>1.72</v>
      </c>
      <c r="G47" s="535">
        <v>1.44</v>
      </c>
      <c r="H47" s="535">
        <v>1.96</v>
      </c>
    </row>
    <row r="48" spans="1:17" ht="11.25" customHeight="1">
      <c r="A48" s="1029" t="s">
        <v>1343</v>
      </c>
      <c r="B48" s="1029"/>
      <c r="C48" s="525" t="s">
        <v>570</v>
      </c>
      <c r="D48" s="904" t="s">
        <v>1451</v>
      </c>
      <c r="E48" s="535">
        <v>1.05</v>
      </c>
      <c r="F48" s="535">
        <v>1</v>
      </c>
      <c r="G48" s="535">
        <v>0.9</v>
      </c>
      <c r="H48" s="535">
        <v>1.38</v>
      </c>
    </row>
    <row r="49" spans="1:8" ht="11.25" customHeight="1">
      <c r="A49" s="1029" t="s">
        <v>895</v>
      </c>
      <c r="B49" s="1029"/>
      <c r="C49" s="525" t="s">
        <v>903</v>
      </c>
      <c r="D49" s="877" t="s">
        <v>1452</v>
      </c>
      <c r="E49" s="527">
        <v>53</v>
      </c>
      <c r="F49" s="527">
        <v>58.1</v>
      </c>
      <c r="G49" s="527">
        <v>62.7</v>
      </c>
      <c r="H49" s="527">
        <v>70.3</v>
      </c>
    </row>
    <row r="50" spans="1:8" ht="11.25" customHeight="1">
      <c r="A50" s="1029" t="s">
        <v>896</v>
      </c>
      <c r="B50" s="1029"/>
      <c r="C50" s="523"/>
      <c r="D50" s="877">
        <v>15.9</v>
      </c>
      <c r="E50" s="527">
        <v>18.100000000000001</v>
      </c>
      <c r="F50" s="527">
        <v>13.9</v>
      </c>
      <c r="G50" s="527">
        <v>14.6</v>
      </c>
      <c r="H50" s="527">
        <v>18.899999999999999</v>
      </c>
    </row>
    <row r="51" spans="1:8">
      <c r="A51" s="1029" t="s">
        <v>725</v>
      </c>
      <c r="B51" s="1029"/>
      <c r="C51" s="525" t="s">
        <v>903</v>
      </c>
      <c r="D51" s="877">
        <v>18.7</v>
      </c>
      <c r="E51" s="527">
        <v>21.2</v>
      </c>
      <c r="F51" s="527">
        <v>20.399999999999999</v>
      </c>
      <c r="G51" s="527">
        <v>20.399999999999999</v>
      </c>
      <c r="H51" s="527">
        <v>26</v>
      </c>
    </row>
    <row r="52" spans="1:8">
      <c r="A52" s="1029" t="s">
        <v>1387</v>
      </c>
      <c r="B52" s="1029"/>
      <c r="C52" s="525" t="s">
        <v>903</v>
      </c>
      <c r="D52" s="877">
        <v>20.3</v>
      </c>
      <c r="E52" s="527">
        <v>22.6</v>
      </c>
      <c r="F52" s="471" t="s">
        <v>569</v>
      </c>
      <c r="G52" s="471" t="s">
        <v>569</v>
      </c>
      <c r="H52" s="471" t="s">
        <v>569</v>
      </c>
    </row>
    <row r="53" spans="1:8">
      <c r="A53" s="1029" t="s">
        <v>346</v>
      </c>
      <c r="B53" s="1029"/>
      <c r="C53" s="525" t="s">
        <v>903</v>
      </c>
      <c r="D53" s="877">
        <v>18</v>
      </c>
      <c r="E53" s="527">
        <v>21.4</v>
      </c>
      <c r="F53" s="527">
        <v>20.100000000000001</v>
      </c>
      <c r="G53" s="527">
        <v>17.5</v>
      </c>
      <c r="H53" s="527">
        <v>25</v>
      </c>
    </row>
    <row r="54" spans="1:8">
      <c r="A54" s="1029" t="s">
        <v>1388</v>
      </c>
      <c r="B54" s="1029"/>
      <c r="C54" s="525" t="s">
        <v>903</v>
      </c>
      <c r="D54" s="877">
        <v>20</v>
      </c>
      <c r="E54" s="527">
        <v>23.1</v>
      </c>
      <c r="F54" s="471" t="s">
        <v>569</v>
      </c>
      <c r="G54" s="471" t="s">
        <v>569</v>
      </c>
      <c r="H54" s="471" t="s">
        <v>569</v>
      </c>
    </row>
    <row r="55" spans="1:8" ht="11.25" customHeight="1">
      <c r="A55" s="1029" t="s">
        <v>519</v>
      </c>
      <c r="B55" s="1029"/>
      <c r="C55" s="525" t="s">
        <v>903</v>
      </c>
      <c r="D55" s="877">
        <v>43.5</v>
      </c>
      <c r="E55" s="527">
        <v>43.9</v>
      </c>
      <c r="F55" s="527">
        <v>41.3</v>
      </c>
      <c r="G55" s="527">
        <v>41.3</v>
      </c>
      <c r="H55" s="527">
        <v>40.799999999999997</v>
      </c>
    </row>
    <row r="56" spans="1:8" ht="11.25" customHeight="1">
      <c r="A56" s="1029" t="s">
        <v>398</v>
      </c>
      <c r="B56" s="1029"/>
      <c r="C56" s="523"/>
      <c r="D56" s="904">
        <v>0.05</v>
      </c>
      <c r="E56" s="535">
        <v>0.15</v>
      </c>
      <c r="F56" s="535">
        <v>0.32</v>
      </c>
      <c r="G56" s="535">
        <v>0.04</v>
      </c>
      <c r="H56" s="535">
        <v>-0.09</v>
      </c>
    </row>
    <row r="57" spans="1:8" ht="11.25" customHeight="1">
      <c r="A57" s="1029" t="s">
        <v>1344</v>
      </c>
      <c r="B57" s="1029"/>
      <c r="C57" s="525" t="s">
        <v>570</v>
      </c>
      <c r="D57" s="904">
        <v>9.94</v>
      </c>
      <c r="E57" s="535">
        <v>9.35</v>
      </c>
      <c r="F57" s="535">
        <v>8.9499999999999993</v>
      </c>
      <c r="G57" s="535">
        <v>8.3000000000000007</v>
      </c>
      <c r="H57" s="535">
        <v>8.3000000000000007</v>
      </c>
    </row>
    <row r="58" spans="1:8" ht="11.25" customHeight="1">
      <c r="A58" s="1035" t="s">
        <v>1040</v>
      </c>
      <c r="B58" s="1035"/>
      <c r="C58" s="635" t="s">
        <v>570</v>
      </c>
      <c r="D58" s="749">
        <v>251</v>
      </c>
      <c r="E58" s="615">
        <v>313</v>
      </c>
      <c r="F58" s="615">
        <v>465</v>
      </c>
      <c r="G58" s="615">
        <v>235</v>
      </c>
      <c r="H58" s="615">
        <v>118</v>
      </c>
    </row>
    <row r="59" spans="1:8" ht="11.25" customHeight="1">
      <c r="A59" s="220"/>
      <c r="B59" s="224"/>
      <c r="C59" s="225"/>
      <c r="D59" s="225"/>
      <c r="E59" s="225"/>
      <c r="F59" s="225"/>
      <c r="G59" s="225"/>
      <c r="H59" s="225"/>
    </row>
    <row r="60" spans="1:8" ht="21.75" customHeight="1">
      <c r="A60" s="1033" t="s">
        <v>1395</v>
      </c>
      <c r="B60" s="1034"/>
      <c r="C60" s="1034"/>
      <c r="D60" s="1034"/>
      <c r="E60" s="1034"/>
      <c r="F60" s="1034"/>
      <c r="G60" s="1034"/>
      <c r="H60" s="1034"/>
    </row>
    <row r="61" spans="1:8" ht="11.25" customHeight="1">
      <c r="A61" s="456"/>
      <c r="B61" s="457"/>
      <c r="C61" s="457"/>
      <c r="D61" s="457"/>
      <c r="E61" s="457"/>
      <c r="F61" s="457"/>
      <c r="G61" s="457"/>
      <c r="H61" s="457"/>
    </row>
    <row r="62" spans="1:8" ht="26.25" customHeight="1">
      <c r="A62" s="1033" t="s">
        <v>1394</v>
      </c>
      <c r="B62" s="1034"/>
      <c r="C62" s="1034"/>
      <c r="D62" s="1034"/>
      <c r="E62" s="1034"/>
      <c r="F62" s="1034"/>
      <c r="G62" s="1034"/>
      <c r="H62" s="1034"/>
    </row>
    <row r="63" spans="1:8" ht="11.25" customHeight="1">
      <c r="A63" s="230"/>
      <c r="B63" s="227"/>
      <c r="C63" s="227"/>
      <c r="D63" s="227"/>
      <c r="E63" s="227"/>
      <c r="F63" s="227"/>
      <c r="G63" s="227"/>
      <c r="H63" s="227"/>
    </row>
    <row r="64" spans="1:8" ht="11.25" customHeight="1">
      <c r="A64" s="1033" t="s">
        <v>1255</v>
      </c>
      <c r="B64" s="1034"/>
      <c r="C64" s="1034"/>
      <c r="D64" s="1034"/>
      <c r="E64" s="1034"/>
      <c r="F64" s="1034"/>
      <c r="G64" s="1034"/>
      <c r="H64" s="1034"/>
    </row>
    <row r="65" spans="1:8" ht="11.25" customHeight="1">
      <c r="A65" s="230"/>
      <c r="B65" s="227"/>
      <c r="C65" s="227"/>
      <c r="D65" s="227"/>
      <c r="E65" s="227"/>
      <c r="F65" s="227"/>
      <c r="G65" s="227"/>
      <c r="H65" s="227"/>
    </row>
    <row r="66" spans="1:8" ht="22.5" customHeight="1">
      <c r="A66" s="1036" t="s">
        <v>1453</v>
      </c>
      <c r="B66" s="1036"/>
      <c r="C66" s="1036"/>
      <c r="D66" s="1036"/>
      <c r="E66" s="1036"/>
      <c r="F66" s="1036"/>
      <c r="G66" s="1036"/>
      <c r="H66" s="1036"/>
    </row>
    <row r="67" spans="1:8" ht="11.25" customHeight="1">
      <c r="A67" s="1031"/>
      <c r="B67" s="1032"/>
      <c r="C67" s="1032"/>
      <c r="D67" s="1032"/>
      <c r="E67" s="1032"/>
      <c r="F67" s="1032"/>
      <c r="G67" s="1032"/>
      <c r="H67" s="1032"/>
    </row>
    <row r="68" spans="1:8" ht="11.25" customHeight="1">
      <c r="A68" s="221"/>
      <c r="B68" s="221"/>
      <c r="C68" s="222"/>
      <c r="D68" s="222"/>
      <c r="E68" s="222"/>
      <c r="F68" s="222"/>
      <c r="G68" s="222"/>
      <c r="H68" s="222"/>
    </row>
    <row r="69" spans="1:8" ht="11.25" customHeight="1"/>
  </sheetData>
  <mergeCells count="52">
    <mergeCell ref="A27:B27"/>
    <mergeCell ref="A29:B29"/>
    <mergeCell ref="A62:H62"/>
    <mergeCell ref="A35:B35"/>
    <mergeCell ref="A36:B36"/>
    <mergeCell ref="A37:B37"/>
    <mergeCell ref="A38:B38"/>
    <mergeCell ref="A28:B28"/>
    <mergeCell ref="A33:B33"/>
    <mergeCell ref="A47:B47"/>
    <mergeCell ref="A50:B50"/>
    <mergeCell ref="A48:B48"/>
    <mergeCell ref="A49:B49"/>
    <mergeCell ref="A34:B34"/>
    <mergeCell ref="A45:B45"/>
    <mergeCell ref="A32:B32"/>
    <mergeCell ref="A1:H1"/>
    <mergeCell ref="A4:B4"/>
    <mergeCell ref="A5:B5"/>
    <mergeCell ref="A7:B7"/>
    <mergeCell ref="A8:B8"/>
    <mergeCell ref="A10:B10"/>
    <mergeCell ref="A11:B11"/>
    <mergeCell ref="A31:B31"/>
    <mergeCell ref="A16:B16"/>
    <mergeCell ref="A18:B18"/>
    <mergeCell ref="A19:B19"/>
    <mergeCell ref="A30:B30"/>
    <mergeCell ref="A12:B12"/>
    <mergeCell ref="A13:B13"/>
    <mergeCell ref="A26:B26"/>
    <mergeCell ref="A14:B14"/>
    <mergeCell ref="A20:B20"/>
    <mergeCell ref="A22:B22"/>
    <mergeCell ref="A25:B25"/>
    <mergeCell ref="A23:B23"/>
    <mergeCell ref="A24:B24"/>
    <mergeCell ref="A46:B46"/>
    <mergeCell ref="A39:B39"/>
    <mergeCell ref="A41:B41"/>
    <mergeCell ref="A67:H67"/>
    <mergeCell ref="A51:B51"/>
    <mergeCell ref="A53:B53"/>
    <mergeCell ref="A64:H64"/>
    <mergeCell ref="A55:B55"/>
    <mergeCell ref="A58:B58"/>
    <mergeCell ref="A56:B56"/>
    <mergeCell ref="A66:H66"/>
    <mergeCell ref="A57:B57"/>
    <mergeCell ref="A60:H60"/>
    <mergeCell ref="A52:B52"/>
    <mergeCell ref="A54:B54"/>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43"/>
  <sheetViews>
    <sheetView zoomScaleNormal="100" workbookViewId="0">
      <selection sqref="A1:C1"/>
    </sheetView>
  </sheetViews>
  <sheetFormatPr defaultColWidth="8.83203125" defaultRowHeight="11.25"/>
  <cols>
    <col min="1" max="1" width="90" style="458" customWidth="1"/>
    <col min="2" max="3" width="20" style="233" customWidth="1"/>
    <col min="4" max="4" width="3.6640625" style="233" customWidth="1"/>
    <col min="5" max="17" width="3.6640625" style="205" customWidth="1"/>
    <col min="18" max="16384" width="8.83203125" style="205"/>
  </cols>
  <sheetData>
    <row r="1" spans="1:4" ht="15.75">
      <c r="A1" s="1053" t="s">
        <v>1311</v>
      </c>
      <c r="B1" s="1053"/>
      <c r="C1" s="1053"/>
      <c r="D1" s="850"/>
    </row>
    <row r="2" spans="1:4" ht="11.25" customHeight="1">
      <c r="A2" s="855"/>
      <c r="B2" s="856"/>
      <c r="C2" s="261"/>
      <c r="D2" s="261"/>
    </row>
    <row r="3" spans="1:4" ht="90.75" customHeight="1">
      <c r="A3" s="1108" t="s">
        <v>1482</v>
      </c>
      <c r="B3" s="1108"/>
      <c r="C3" s="1108"/>
      <c r="D3" s="50"/>
    </row>
    <row r="4" spans="1:4" ht="11.25" customHeight="1">
      <c r="A4" s="459"/>
      <c r="B4" s="459"/>
      <c r="C4" s="459"/>
      <c r="D4" s="852"/>
    </row>
    <row r="5" spans="1:4" ht="43.5" customHeight="1">
      <c r="A5" s="1106" t="s">
        <v>1483</v>
      </c>
      <c r="B5" s="1106"/>
      <c r="C5" s="1106"/>
      <c r="D5" s="369"/>
    </row>
    <row r="6" spans="1:4">
      <c r="A6" s="228"/>
      <c r="B6" s="261"/>
      <c r="C6" s="261"/>
      <c r="D6" s="376"/>
    </row>
    <row r="7" spans="1:4">
      <c r="A7" s="228"/>
      <c r="B7" s="261"/>
      <c r="C7" s="261"/>
      <c r="D7" s="376"/>
    </row>
    <row r="8" spans="1:4" ht="12.75">
      <c r="A8" s="857" t="s">
        <v>1260</v>
      </c>
      <c r="B8" s="376"/>
      <c r="C8" s="376"/>
      <c r="D8" s="376"/>
    </row>
    <row r="9" spans="1:4">
      <c r="A9" s="228"/>
      <c r="B9" s="362"/>
      <c r="C9" s="362"/>
      <c r="D9" s="376"/>
    </row>
    <row r="10" spans="1:4">
      <c r="A10" s="851" t="s">
        <v>744</v>
      </c>
      <c r="B10" s="845">
        <v>2014</v>
      </c>
      <c r="C10" s="650">
        <v>2013</v>
      </c>
      <c r="D10" s="376"/>
    </row>
    <row r="11" spans="1:4">
      <c r="A11" s="853" t="s">
        <v>1312</v>
      </c>
      <c r="B11" s="737"/>
      <c r="C11" s="570"/>
      <c r="D11" s="376"/>
    </row>
    <row r="12" spans="1:4">
      <c r="A12" s="849" t="s">
        <v>533</v>
      </c>
      <c r="B12" s="756">
        <v>60</v>
      </c>
      <c r="C12" s="570">
        <v>48</v>
      </c>
      <c r="D12" s="376"/>
    </row>
    <row r="13" spans="1:4">
      <c r="A13" s="644" t="s">
        <v>681</v>
      </c>
      <c r="B13" s="748">
        <v>-95</v>
      </c>
      <c r="C13" s="545">
        <v>-85</v>
      </c>
    </row>
    <row r="14" spans="1:4">
      <c r="A14" s="863" t="s">
        <v>679</v>
      </c>
      <c r="B14" s="756">
        <v>-35</v>
      </c>
      <c r="C14" s="570">
        <v>-37</v>
      </c>
    </row>
    <row r="15" spans="1:4">
      <c r="A15" s="862"/>
      <c r="B15" s="756"/>
      <c r="C15" s="570"/>
    </row>
    <row r="16" spans="1:4">
      <c r="A16" s="644" t="s">
        <v>1313</v>
      </c>
      <c r="B16" s="748">
        <v>-10</v>
      </c>
      <c r="C16" s="545"/>
      <c r="D16" s="376"/>
    </row>
    <row r="17" spans="1:3">
      <c r="A17" s="853" t="s">
        <v>200</v>
      </c>
      <c r="B17" s="756">
        <v>-44</v>
      </c>
      <c r="C17" s="570">
        <v>-37</v>
      </c>
    </row>
    <row r="18" spans="1:3">
      <c r="A18" s="863"/>
      <c r="B18" s="756"/>
      <c r="C18" s="570"/>
    </row>
    <row r="19" spans="1:3">
      <c r="A19" s="644" t="s">
        <v>595</v>
      </c>
      <c r="B19" s="748">
        <v>7</v>
      </c>
      <c r="C19" s="545">
        <v>6</v>
      </c>
    </row>
    <row r="20" spans="1:3">
      <c r="A20" s="630" t="s">
        <v>1408</v>
      </c>
      <c r="B20" s="749">
        <v>-37</v>
      </c>
      <c r="C20" s="615">
        <v>-31</v>
      </c>
    </row>
    <row r="21" spans="1:3">
      <c r="A21" s="849"/>
      <c r="B21" s="769"/>
      <c r="C21" s="567"/>
    </row>
    <row r="22" spans="1:3">
      <c r="A22" s="849" t="s">
        <v>1314</v>
      </c>
      <c r="B22" s="822">
        <v>-0.19</v>
      </c>
      <c r="C22" s="655">
        <v>-0.16</v>
      </c>
    </row>
    <row r="23" spans="1:3">
      <c r="A23" s="228"/>
      <c r="B23" s="222"/>
      <c r="C23" s="222"/>
    </row>
    <row r="24" spans="1:3">
      <c r="A24" s="228"/>
      <c r="B24" s="222"/>
      <c r="C24" s="222"/>
    </row>
    <row r="25" spans="1:3" ht="12.75">
      <c r="A25" s="857" t="s">
        <v>1315</v>
      </c>
    </row>
    <row r="26" spans="1:3">
      <c r="A26" s="228"/>
      <c r="B26" s="362"/>
      <c r="C26" s="362"/>
    </row>
    <row r="27" spans="1:3">
      <c r="A27" s="854" t="s">
        <v>744</v>
      </c>
      <c r="B27" s="650"/>
      <c r="C27" s="841" t="s">
        <v>1208</v>
      </c>
    </row>
    <row r="28" spans="1:3">
      <c r="A28" s="849" t="s">
        <v>835</v>
      </c>
      <c r="B28" s="570"/>
      <c r="C28" s="756">
        <v>70</v>
      </c>
    </row>
    <row r="29" spans="1:3">
      <c r="A29" s="849" t="s">
        <v>555</v>
      </c>
      <c r="B29" s="570"/>
      <c r="C29" s="756">
        <v>3</v>
      </c>
    </row>
    <row r="30" spans="1:3">
      <c r="A30" s="849" t="s">
        <v>556</v>
      </c>
      <c r="B30" s="570"/>
      <c r="C30" s="756">
        <v>29</v>
      </c>
    </row>
    <row r="31" spans="1:3">
      <c r="A31" s="849" t="s">
        <v>362</v>
      </c>
      <c r="B31" s="570"/>
      <c r="C31" s="756">
        <v>-30</v>
      </c>
    </row>
    <row r="32" spans="1:3">
      <c r="A32" s="644" t="s">
        <v>731</v>
      </c>
      <c r="B32" s="545"/>
      <c r="C32" s="748">
        <v>-25</v>
      </c>
    </row>
    <row r="33" spans="1:3">
      <c r="A33" s="630" t="s">
        <v>1316</v>
      </c>
      <c r="B33" s="615"/>
      <c r="C33" s="749">
        <v>47</v>
      </c>
    </row>
    <row r="34" spans="1:3">
      <c r="A34" s="228"/>
      <c r="B34" s="222"/>
      <c r="C34" s="222"/>
    </row>
    <row r="35" spans="1:3">
      <c r="A35" s="228"/>
      <c r="B35" s="222"/>
      <c r="C35" s="222"/>
    </row>
    <row r="36" spans="1:3" ht="12.75">
      <c r="A36" s="857" t="s">
        <v>1457</v>
      </c>
    </row>
    <row r="37" spans="1:3">
      <c r="A37" s="228"/>
      <c r="B37" s="362"/>
      <c r="C37" s="362"/>
    </row>
    <row r="38" spans="1:3">
      <c r="A38" s="854" t="s">
        <v>744</v>
      </c>
      <c r="B38" s="650"/>
      <c r="C38" s="845">
        <v>2014</v>
      </c>
    </row>
    <row r="39" spans="1:3">
      <c r="A39" s="849" t="s">
        <v>588</v>
      </c>
      <c r="B39" s="570"/>
      <c r="C39" s="756">
        <v>-38</v>
      </c>
    </row>
    <row r="40" spans="1:3">
      <c r="A40" s="983" t="s">
        <v>591</v>
      </c>
      <c r="B40" s="570"/>
      <c r="C40" s="756">
        <v>-16</v>
      </c>
    </row>
    <row r="41" spans="1:3">
      <c r="A41" s="644" t="s">
        <v>369</v>
      </c>
      <c r="B41" s="545"/>
      <c r="C41" s="748">
        <v>56</v>
      </c>
    </row>
    <row r="42" spans="1:3">
      <c r="A42" s="630" t="s">
        <v>679</v>
      </c>
      <c r="B42" s="615"/>
      <c r="C42" s="749">
        <v>1</v>
      </c>
    </row>
    <row r="43" spans="1:3">
      <c r="A43" s="465"/>
      <c r="B43" s="222"/>
      <c r="C43" s="222"/>
    </row>
  </sheetData>
  <mergeCells count="3">
    <mergeCell ref="A5:C5"/>
    <mergeCell ref="A3:C3"/>
    <mergeCell ref="A1:C1"/>
  </mergeCells>
  <pageMargins left="0.75" right="0.75" top="1" bottom="1" header="0.5" footer="0.5"/>
  <pageSetup scale="77"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1"/>
  <sheetViews>
    <sheetView zoomScaleNormal="100" workbookViewId="0">
      <selection activeCell="B35" sqref="B35"/>
    </sheetView>
  </sheetViews>
  <sheetFormatPr defaultColWidth="8.83203125" defaultRowHeight="11.25"/>
  <cols>
    <col min="1" max="1" width="3.33203125" style="244" customWidth="1"/>
    <col min="2" max="2" width="86.6640625" style="226" customWidth="1"/>
    <col min="3" max="4" width="20" style="233" customWidth="1"/>
    <col min="5" max="17" width="3.6640625" style="205" customWidth="1"/>
    <col min="18" max="16384" width="8.83203125" style="205"/>
  </cols>
  <sheetData>
    <row r="1" spans="1:4" ht="15.75" customHeight="1">
      <c r="A1" s="1085" t="s">
        <v>1281</v>
      </c>
      <c r="B1" s="1085"/>
      <c r="C1" s="1085"/>
      <c r="D1" s="1085"/>
    </row>
    <row r="2" spans="1:4" ht="11.25" customHeight="1">
      <c r="A2" s="634"/>
      <c r="B2" s="221"/>
      <c r="C2" s="371"/>
      <c r="D2" s="371"/>
    </row>
    <row r="3" spans="1:4">
      <c r="A3" s="1110" t="s">
        <v>744</v>
      </c>
      <c r="B3" s="1110"/>
      <c r="C3" s="781">
        <v>2014</v>
      </c>
      <c r="D3" s="382">
        <v>2013</v>
      </c>
    </row>
    <row r="4" spans="1:4">
      <c r="A4" s="1073" t="s">
        <v>1409</v>
      </c>
      <c r="B4" s="1073" t="s">
        <v>1234</v>
      </c>
      <c r="C4" s="786"/>
      <c r="D4" s="490"/>
    </row>
    <row r="5" spans="1:4">
      <c r="A5" s="472"/>
      <c r="B5" s="472" t="s">
        <v>999</v>
      </c>
      <c r="C5" s="747">
        <v>708</v>
      </c>
      <c r="D5" s="482">
        <v>845</v>
      </c>
    </row>
    <row r="6" spans="1:4">
      <c r="A6" s="483"/>
      <c r="B6" s="483" t="s">
        <v>1000</v>
      </c>
      <c r="C6" s="787">
        <v>313</v>
      </c>
      <c r="D6" s="484">
        <v>303</v>
      </c>
    </row>
    <row r="7" spans="1:4">
      <c r="A7" s="1109" t="s">
        <v>1156</v>
      </c>
      <c r="B7" s="1109" t="s">
        <v>1156</v>
      </c>
      <c r="C7" s="788"/>
      <c r="D7" s="489"/>
    </row>
    <row r="8" spans="1:4">
      <c r="A8" s="483"/>
      <c r="B8" s="486" t="s">
        <v>967</v>
      </c>
      <c r="C8" s="747">
        <v>1788</v>
      </c>
      <c r="D8" s="482">
        <v>1891</v>
      </c>
    </row>
    <row r="9" spans="1:4">
      <c r="A9" s="483"/>
      <c r="B9" s="487" t="s">
        <v>682</v>
      </c>
      <c r="C9" s="744">
        <v>1554</v>
      </c>
      <c r="D9" s="484">
        <v>1576</v>
      </c>
    </row>
    <row r="10" spans="1:4" ht="11.25" customHeight="1">
      <c r="A10" s="487"/>
      <c r="B10" s="487" t="s">
        <v>345</v>
      </c>
      <c r="C10" s="744">
        <v>234</v>
      </c>
      <c r="D10" s="484">
        <v>315</v>
      </c>
    </row>
    <row r="11" spans="1:4" ht="11.25" customHeight="1">
      <c r="A11" s="888"/>
      <c r="B11" s="373"/>
      <c r="C11" s="374"/>
      <c r="D11" s="375"/>
    </row>
  </sheetData>
  <mergeCells count="4">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34"/>
  <sheetViews>
    <sheetView zoomScaleNormal="100" workbookViewId="0">
      <selection activeCell="A47" sqref="A47"/>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85" t="s">
        <v>1282</v>
      </c>
      <c r="B1" s="1111"/>
      <c r="C1" s="1111"/>
    </row>
    <row r="2" spans="1:3" ht="11.25" customHeight="1">
      <c r="A2" s="963"/>
      <c r="B2" s="972"/>
      <c r="C2" s="972"/>
    </row>
    <row r="3" spans="1:3" ht="11.25" customHeight="1">
      <c r="A3" s="370"/>
      <c r="B3" s="362"/>
      <c r="C3" s="973" t="s">
        <v>1151</v>
      </c>
    </row>
    <row r="4" spans="1:3">
      <c r="A4" s="317" t="s">
        <v>744</v>
      </c>
      <c r="B4" s="789">
        <v>2014</v>
      </c>
      <c r="C4" s="382">
        <v>2013</v>
      </c>
    </row>
    <row r="5" spans="1:3">
      <c r="A5" s="491" t="s">
        <v>1076</v>
      </c>
      <c r="B5" s="776">
        <v>2</v>
      </c>
      <c r="C5" s="492"/>
    </row>
    <row r="6" spans="1:3">
      <c r="A6" s="485" t="s">
        <v>1077</v>
      </c>
      <c r="B6" s="744">
        <v>6</v>
      </c>
      <c r="C6" s="471">
        <v>4</v>
      </c>
    </row>
    <row r="7" spans="1:3">
      <c r="A7" s="485" t="s">
        <v>314</v>
      </c>
      <c r="B7" s="744">
        <v>11</v>
      </c>
      <c r="C7" s="471">
        <v>8</v>
      </c>
    </row>
    <row r="8" spans="1:3">
      <c r="A8" s="485" t="s">
        <v>460</v>
      </c>
      <c r="B8" s="744">
        <v>4</v>
      </c>
      <c r="C8" s="471">
        <v>4</v>
      </c>
    </row>
    <row r="9" spans="1:3">
      <c r="A9" s="485" t="s">
        <v>878</v>
      </c>
      <c r="B9" s="744">
        <v>1</v>
      </c>
      <c r="C9" s="471">
        <v>1</v>
      </c>
    </row>
    <row r="10" spans="1:3">
      <c r="A10" s="485" t="s">
        <v>607</v>
      </c>
      <c r="B10" s="744">
        <v>9</v>
      </c>
      <c r="C10" s="471">
        <v>28</v>
      </c>
    </row>
    <row r="11" spans="1:3">
      <c r="A11" s="481" t="s">
        <v>617</v>
      </c>
      <c r="B11" s="790">
        <v>19</v>
      </c>
      <c r="C11" s="493">
        <v>20</v>
      </c>
    </row>
    <row r="12" spans="1:3">
      <c r="A12" s="617" t="s">
        <v>679</v>
      </c>
      <c r="B12" s="749">
        <v>52</v>
      </c>
      <c r="C12" s="615">
        <v>65</v>
      </c>
    </row>
    <row r="13" spans="1:3">
      <c r="A13" s="221"/>
      <c r="B13" s="222"/>
      <c r="C13" s="222"/>
    </row>
    <row r="14" spans="1:3" ht="10.5" customHeight="1">
      <c r="A14" s="1112" t="s">
        <v>957</v>
      </c>
      <c r="B14" s="1113"/>
      <c r="C14" s="1113"/>
    </row>
    <row r="16" spans="1:3">
      <c r="A16" s="1084" t="s">
        <v>1267</v>
      </c>
      <c r="B16" s="1084"/>
      <c r="C16" s="1084"/>
    </row>
    <row r="34" spans="1:1">
      <c r="A34" s="229"/>
    </row>
  </sheetData>
  <mergeCells count="3">
    <mergeCell ref="A1:C1"/>
    <mergeCell ref="A14:C14"/>
    <mergeCell ref="A16:C1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9"/>
  <sheetViews>
    <sheetView zoomScaleNormal="100" workbookViewId="0">
      <selection activeCell="A27" sqref="A27"/>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85" t="s">
        <v>1283</v>
      </c>
      <c r="B1" s="1111"/>
      <c r="C1" s="1111"/>
    </row>
    <row r="2" spans="1:3" ht="11.25" customHeight="1">
      <c r="A2" s="370"/>
      <c r="B2" s="362"/>
      <c r="C2" s="362"/>
    </row>
    <row r="3" spans="1:3" ht="11.25" customHeight="1">
      <c r="A3" s="964"/>
      <c r="B3" s="362"/>
      <c r="C3" s="973" t="s">
        <v>1151</v>
      </c>
    </row>
    <row r="4" spans="1:3">
      <c r="A4" s="317" t="s">
        <v>744</v>
      </c>
      <c r="B4" s="781">
        <v>2014</v>
      </c>
      <c r="C4" s="322">
        <v>2013</v>
      </c>
    </row>
    <row r="5" spans="1:3">
      <c r="A5" s="491" t="s">
        <v>1426</v>
      </c>
      <c r="B5" s="776">
        <v>-1395</v>
      </c>
      <c r="C5" s="492">
        <v>-1430</v>
      </c>
    </row>
    <row r="6" spans="1:3">
      <c r="A6" s="485" t="s">
        <v>308</v>
      </c>
      <c r="B6" s="744">
        <v>21</v>
      </c>
      <c r="C6" s="471">
        <v>-112</v>
      </c>
    </row>
    <row r="7" spans="1:3">
      <c r="A7" s="481" t="s">
        <v>309</v>
      </c>
      <c r="B7" s="780">
        <v>-1018</v>
      </c>
      <c r="C7" s="477">
        <v>-1116</v>
      </c>
    </row>
    <row r="8" spans="1:3">
      <c r="A8" s="617" t="s">
        <v>679</v>
      </c>
      <c r="B8" s="749">
        <v>-2392</v>
      </c>
      <c r="C8" s="615">
        <v>-2658</v>
      </c>
    </row>
    <row r="10" spans="1:3">
      <c r="A10" s="1084" t="s">
        <v>1267</v>
      </c>
      <c r="B10" s="1084">
        <v>0</v>
      </c>
      <c r="C10" s="1084">
        <v>0</v>
      </c>
    </row>
    <row r="11" spans="1:3">
      <c r="B11" s="376"/>
    </row>
    <row r="18" spans="3:3">
      <c r="C18" s="376"/>
    </row>
    <row r="19" spans="3:3">
      <c r="C19" s="376"/>
    </row>
  </sheetData>
  <mergeCells count="2">
    <mergeCell ref="A1:C1"/>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3"/>
  <sheetViews>
    <sheetView zoomScaleNormal="100" workbookViewId="0">
      <selection activeCell="J10" sqref="J10"/>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5.75">
      <c r="A1" s="1085" t="s">
        <v>1284</v>
      </c>
      <c r="B1" s="1114"/>
      <c r="C1" s="1114"/>
      <c r="D1" s="1114"/>
    </row>
    <row r="2" spans="1:4" ht="11.25" customHeight="1">
      <c r="A2" s="503"/>
      <c r="B2" s="370"/>
      <c r="C2" s="362"/>
      <c r="D2" s="362"/>
    </row>
    <row r="3" spans="1:4" ht="11.25" customHeight="1">
      <c r="A3" s="363"/>
      <c r="B3" s="290"/>
      <c r="C3" s="364"/>
      <c r="D3" s="973" t="s">
        <v>1151</v>
      </c>
    </row>
    <row r="4" spans="1:4">
      <c r="A4" s="1118" t="s">
        <v>744</v>
      </c>
      <c r="B4" s="1118"/>
      <c r="C4" s="781">
        <v>2014</v>
      </c>
      <c r="D4" s="322">
        <v>2013</v>
      </c>
    </row>
    <row r="5" spans="1:4">
      <c r="A5" s="1115" t="s">
        <v>699</v>
      </c>
      <c r="B5" s="1115"/>
      <c r="C5" s="747">
        <v>906</v>
      </c>
      <c r="D5" s="474">
        <v>877</v>
      </c>
    </row>
    <row r="6" spans="1:4">
      <c r="A6" s="1115" t="s">
        <v>700</v>
      </c>
      <c r="B6" s="1115"/>
      <c r="C6" s="747"/>
      <c r="D6" s="469"/>
    </row>
    <row r="7" spans="1:4">
      <c r="A7" s="483"/>
      <c r="B7" s="495" t="s">
        <v>736</v>
      </c>
      <c r="C7" s="747">
        <v>9</v>
      </c>
      <c r="D7" s="496">
        <v>7</v>
      </c>
    </row>
    <row r="8" spans="1:4">
      <c r="A8" s="483"/>
      <c r="B8" s="495" t="s">
        <v>921</v>
      </c>
      <c r="C8" s="747">
        <v>73</v>
      </c>
      <c r="D8" s="471">
        <v>65</v>
      </c>
    </row>
    <row r="9" spans="1:4">
      <c r="A9" s="1116" t="s">
        <v>737</v>
      </c>
      <c r="B9" s="1116"/>
      <c r="C9" s="746">
        <v>126</v>
      </c>
      <c r="D9" s="497">
        <v>123</v>
      </c>
    </row>
    <row r="10" spans="1:4">
      <c r="A10" s="1117" t="s">
        <v>679</v>
      </c>
      <c r="B10" s="1117"/>
      <c r="C10" s="749">
        <v>1113</v>
      </c>
      <c r="D10" s="615">
        <v>1073</v>
      </c>
    </row>
    <row r="11" spans="1:4">
      <c r="A11" s="310"/>
      <c r="B11" s="310"/>
      <c r="C11" s="313"/>
      <c r="D11" s="313"/>
    </row>
    <row r="12" spans="1:4" ht="10.5" customHeight="1">
      <c r="A12" s="1102" t="s">
        <v>1320</v>
      </c>
      <c r="B12" s="1102"/>
      <c r="C12" s="1102"/>
      <c r="D12" s="1102"/>
    </row>
    <row r="13" spans="1:4" ht="10.5" customHeight="1">
      <c r="A13" s="221"/>
      <c r="B13" s="221"/>
      <c r="C13" s="221"/>
      <c r="D13" s="221"/>
    </row>
    <row r="14" spans="1:4" ht="10.5" customHeight="1">
      <c r="A14" s="1121" t="s">
        <v>1078</v>
      </c>
      <c r="B14" s="1121"/>
      <c r="C14" s="221"/>
      <c r="D14" s="221"/>
    </row>
    <row r="15" spans="1:4">
      <c r="A15" s="220"/>
      <c r="B15" s="221"/>
      <c r="C15" s="222"/>
      <c r="D15" s="222"/>
    </row>
    <row r="16" spans="1:4" ht="22.5" customHeight="1">
      <c r="A16" s="1100" t="s">
        <v>1332</v>
      </c>
      <c r="B16" s="1100"/>
      <c r="C16" s="1100"/>
      <c r="D16" s="1100"/>
    </row>
    <row r="17" spans="1:16" ht="11.25" customHeight="1">
      <c r="A17" s="221"/>
      <c r="B17" s="221"/>
      <c r="C17" s="222"/>
      <c r="D17" s="222"/>
      <c r="O17" s="240"/>
      <c r="P17" s="240"/>
    </row>
    <row r="18" spans="1:16" ht="48" customHeight="1">
      <c r="A18" s="1120" t="s">
        <v>1442</v>
      </c>
      <c r="B18" s="1120"/>
      <c r="C18" s="1120"/>
      <c r="D18" s="1120"/>
      <c r="O18" s="240"/>
      <c r="P18" s="240"/>
    </row>
    <row r="19" spans="1:16" ht="11.25" customHeight="1">
      <c r="A19" s="502"/>
      <c r="B19" s="231"/>
      <c r="C19" s="501"/>
      <c r="D19" s="501"/>
      <c r="O19" s="240"/>
      <c r="P19" s="240"/>
    </row>
    <row r="20" spans="1:16" ht="11.25" customHeight="1">
      <c r="A20" s="363"/>
      <c r="B20" s="290"/>
      <c r="C20" s="364"/>
      <c r="D20" s="973" t="s">
        <v>1151</v>
      </c>
    </row>
    <row r="21" spans="1:16">
      <c r="A21" s="494"/>
      <c r="B21" s="494"/>
      <c r="C21" s="781">
        <v>2014</v>
      </c>
      <c r="D21" s="322">
        <v>2013</v>
      </c>
    </row>
    <row r="22" spans="1:16">
      <c r="A22" s="1119" t="s">
        <v>701</v>
      </c>
      <c r="B22" s="1119"/>
      <c r="C22" s="747">
        <v>18042</v>
      </c>
      <c r="D22" s="474">
        <v>18339</v>
      </c>
    </row>
    <row r="23" spans="1:16">
      <c r="A23" s="1105" t="s">
        <v>1427</v>
      </c>
      <c r="B23" s="1105"/>
      <c r="C23" s="744">
        <v>17717</v>
      </c>
      <c r="D23" s="471">
        <v>18315</v>
      </c>
    </row>
    <row r="24" spans="1:16">
      <c r="A24" s="221"/>
      <c r="B24" s="261"/>
      <c r="C24" s="261"/>
    </row>
    <row r="25" spans="1:16">
      <c r="A25" s="1084" t="s">
        <v>1267</v>
      </c>
      <c r="B25" s="1084"/>
      <c r="C25" s="1084">
        <v>0</v>
      </c>
      <c r="D25" s="1084"/>
    </row>
    <row r="33" spans="3:3">
      <c r="C33" s="376"/>
    </row>
  </sheetData>
  <mergeCells count="13">
    <mergeCell ref="A25:D25"/>
    <mergeCell ref="A23:B23"/>
    <mergeCell ref="A22:B22"/>
    <mergeCell ref="A16:D16"/>
    <mergeCell ref="A12:D12"/>
    <mergeCell ref="A18:D18"/>
    <mergeCell ref="A14:B14"/>
    <mergeCell ref="A1:D1"/>
    <mergeCell ref="A6:B6"/>
    <mergeCell ref="A9:B9"/>
    <mergeCell ref="A10:B10"/>
    <mergeCell ref="A5:B5"/>
    <mergeCell ref="A4:B4"/>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18"/>
  <sheetViews>
    <sheetView zoomScaleNormal="100" workbookViewId="0">
      <selection activeCell="A20" sqref="A20"/>
    </sheetView>
  </sheetViews>
  <sheetFormatPr defaultColWidth="8.83203125" defaultRowHeight="12.75"/>
  <cols>
    <col min="1" max="1" width="90" style="226" customWidth="1"/>
    <col min="2" max="3" width="20" style="233" customWidth="1"/>
    <col min="4" max="17" width="3.6640625" style="379" customWidth="1"/>
    <col min="18" max="16384" width="8.83203125" style="205"/>
  </cols>
  <sheetData>
    <row r="1" spans="1:17" ht="15.75">
      <c r="A1" s="1122" t="s">
        <v>1285</v>
      </c>
      <c r="B1" s="1114"/>
      <c r="C1" s="1114"/>
    </row>
    <row r="2" spans="1:17" ht="11.25" customHeight="1">
      <c r="A2"/>
      <c r="B2" s="500"/>
      <c r="C2" s="500"/>
    </row>
    <row r="3" spans="1:17" ht="11.25" customHeight="1">
      <c r="A3" s="964"/>
      <c r="B3" s="362"/>
      <c r="C3" s="973" t="s">
        <v>1151</v>
      </c>
      <c r="D3" s="205"/>
      <c r="E3" s="205"/>
      <c r="F3" s="205"/>
      <c r="G3" s="205"/>
      <c r="H3" s="205"/>
      <c r="I3" s="205"/>
      <c r="J3" s="205"/>
      <c r="K3" s="205"/>
      <c r="L3" s="205"/>
      <c r="M3" s="205"/>
      <c r="N3" s="205"/>
      <c r="O3" s="205"/>
      <c r="P3" s="205"/>
      <c r="Q3" s="205"/>
    </row>
    <row r="4" spans="1:17">
      <c r="A4" s="317" t="s">
        <v>744</v>
      </c>
      <c r="B4" s="781">
        <v>2014</v>
      </c>
      <c r="C4" s="322">
        <v>2013</v>
      </c>
    </row>
    <row r="5" spans="1:17">
      <c r="A5" s="491" t="s">
        <v>709</v>
      </c>
      <c r="B5" s="776">
        <v>6</v>
      </c>
      <c r="C5" s="492">
        <v>4</v>
      </c>
    </row>
    <row r="6" spans="1:17">
      <c r="A6" s="495" t="s">
        <v>760</v>
      </c>
      <c r="B6" s="791">
        <v>45</v>
      </c>
      <c r="C6" s="474">
        <v>52</v>
      </c>
    </row>
    <row r="7" spans="1:17">
      <c r="A7" s="495" t="s">
        <v>761</v>
      </c>
      <c r="B7" s="791">
        <v>16</v>
      </c>
      <c r="C7" s="474">
        <v>14</v>
      </c>
    </row>
    <row r="8" spans="1:17">
      <c r="A8" s="495" t="s">
        <v>762</v>
      </c>
      <c r="B8" s="791">
        <v>46</v>
      </c>
      <c r="C8" s="474">
        <v>47</v>
      </c>
    </row>
    <row r="9" spans="1:17">
      <c r="A9" s="495" t="s">
        <v>763</v>
      </c>
      <c r="B9" s="791"/>
      <c r="C9" s="474">
        <v>3</v>
      </c>
    </row>
    <row r="10" spans="1:17">
      <c r="A10" s="481" t="s">
        <v>716</v>
      </c>
      <c r="B10" s="780">
        <v>1</v>
      </c>
      <c r="C10" s="477"/>
    </row>
    <row r="11" spans="1:17">
      <c r="A11" s="617" t="s">
        <v>679</v>
      </c>
      <c r="B11" s="749">
        <v>115</v>
      </c>
      <c r="C11" s="615" t="s">
        <v>1248</v>
      </c>
    </row>
    <row r="12" spans="1:17">
      <c r="A12" s="302"/>
      <c r="B12" s="353"/>
      <c r="C12" s="380"/>
    </row>
    <row r="13" spans="1:17">
      <c r="A13" s="1103" t="s">
        <v>1267</v>
      </c>
      <c r="B13" s="1103">
        <v>0</v>
      </c>
      <c r="C13" s="1103">
        <v>0</v>
      </c>
    </row>
    <row r="18" spans="1:1">
      <c r="A18" s="229"/>
    </row>
  </sheetData>
  <mergeCells count="2">
    <mergeCell ref="A1:C1"/>
    <mergeCell ref="A13:C1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15"/>
  <sheetViews>
    <sheetView zoomScaleNormal="100" workbookViewId="0">
      <selection activeCell="A7" sqref="A7"/>
    </sheetView>
  </sheetViews>
  <sheetFormatPr defaultColWidth="8.83203125" defaultRowHeight="12.75"/>
  <cols>
    <col min="1" max="1" width="90" style="458" customWidth="1"/>
    <col min="2" max="3" width="20" style="233" customWidth="1"/>
    <col min="4" max="17" width="3.6640625" style="379" customWidth="1"/>
    <col min="18" max="16384" width="8.83203125" style="205"/>
  </cols>
  <sheetData>
    <row r="1" spans="1:17" ht="15.75">
      <c r="A1" s="1122" t="s">
        <v>1309</v>
      </c>
      <c r="B1" s="1114"/>
      <c r="C1" s="1114"/>
    </row>
    <row r="2" spans="1:17" ht="11.25" customHeight="1">
      <c r="A2" s="498"/>
      <c r="B2" s="499"/>
      <c r="C2" s="499"/>
    </row>
    <row r="3" spans="1:17" ht="11.25" customHeight="1">
      <c r="A3" s="964"/>
      <c r="B3" s="362"/>
      <c r="C3" s="973" t="s">
        <v>1151</v>
      </c>
      <c r="D3" s="205"/>
      <c r="E3" s="205"/>
      <c r="F3" s="205"/>
      <c r="G3" s="205"/>
      <c r="H3" s="205"/>
      <c r="I3" s="205"/>
      <c r="J3" s="205"/>
      <c r="K3" s="205"/>
      <c r="L3" s="205"/>
      <c r="M3" s="205"/>
      <c r="N3" s="205"/>
      <c r="O3" s="205"/>
      <c r="P3" s="205"/>
      <c r="Q3" s="205"/>
    </row>
    <row r="4" spans="1:17">
      <c r="A4" s="460" t="s">
        <v>744</v>
      </c>
      <c r="B4" s="781">
        <v>2014</v>
      </c>
      <c r="C4" s="322">
        <v>2013</v>
      </c>
    </row>
    <row r="5" spans="1:17">
      <c r="A5" s="491" t="s">
        <v>1317</v>
      </c>
      <c r="B5" s="776">
        <v>-34</v>
      </c>
      <c r="C5" s="492">
        <v>-14</v>
      </c>
    </row>
    <row r="6" spans="1:17">
      <c r="A6" s="495" t="s">
        <v>1484</v>
      </c>
      <c r="B6" s="791">
        <v>-7</v>
      </c>
      <c r="C6" s="474">
        <v>-6</v>
      </c>
    </row>
    <row r="7" spans="1:17">
      <c r="A7" s="481" t="s">
        <v>1318</v>
      </c>
      <c r="B7" s="780">
        <v>-5</v>
      </c>
      <c r="C7" s="477"/>
    </row>
    <row r="8" spans="1:17">
      <c r="A8" s="617" t="s">
        <v>679</v>
      </c>
      <c r="B8" s="749">
        <v>-47</v>
      </c>
      <c r="C8" s="615">
        <v>-20</v>
      </c>
    </row>
    <row r="9" spans="1:17">
      <c r="A9" s="304"/>
      <c r="B9" s="306"/>
      <c r="C9" s="306"/>
    </row>
    <row r="10" spans="1:17">
      <c r="A10" s="1103" t="s">
        <v>1267</v>
      </c>
      <c r="B10" s="1103">
        <v>0</v>
      </c>
      <c r="C10" s="1103">
        <v>0</v>
      </c>
    </row>
    <row r="11" spans="1:17">
      <c r="A11" s="465"/>
      <c r="B11" s="222"/>
      <c r="C11" s="222"/>
    </row>
    <row r="15" spans="1:17">
      <c r="A15" s="365"/>
    </row>
  </sheetData>
  <mergeCells count="2">
    <mergeCell ref="A1:C1"/>
    <mergeCell ref="A10:C10"/>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5"/>
  <sheetViews>
    <sheetView zoomScaleNormal="100" workbookViewId="0">
      <selection activeCell="B7" sqref="B7"/>
    </sheetView>
  </sheetViews>
  <sheetFormatPr defaultColWidth="8.83203125" defaultRowHeight="11.25"/>
  <cols>
    <col min="1" max="1" width="90" style="205" customWidth="1"/>
    <col min="2" max="3" width="20" style="205" customWidth="1"/>
    <col min="4" max="17" width="3.6640625" style="205" customWidth="1"/>
    <col min="18" max="16384" width="8.83203125" style="205"/>
  </cols>
  <sheetData>
    <row r="1" spans="1:3" ht="15.75" customHeight="1">
      <c r="A1" s="1085" t="s">
        <v>1286</v>
      </c>
      <c r="B1" s="1114"/>
      <c r="C1" s="1114"/>
    </row>
    <row r="2" spans="1:3" ht="11.25" customHeight="1">
      <c r="A2" s="207"/>
      <c r="B2" s="368"/>
      <c r="C2" s="368"/>
    </row>
    <row r="3" spans="1:3" ht="11.25" customHeight="1">
      <c r="A3" s="964"/>
      <c r="B3" s="362"/>
      <c r="C3" s="973" t="s">
        <v>1151</v>
      </c>
    </row>
    <row r="4" spans="1:3" ht="10.5" customHeight="1">
      <c r="A4" s="317" t="s">
        <v>744</v>
      </c>
      <c r="B4" s="781">
        <v>2014</v>
      </c>
      <c r="C4" s="322">
        <v>2013</v>
      </c>
    </row>
    <row r="5" spans="1:3" ht="11.25" customHeight="1">
      <c r="A5" s="505" t="s">
        <v>968</v>
      </c>
      <c r="B5" s="763">
        <v>1</v>
      </c>
      <c r="C5" s="506">
        <v>1</v>
      </c>
    </row>
    <row r="6" spans="1:3" ht="11.25" customHeight="1">
      <c r="A6" s="495" t="s">
        <v>970</v>
      </c>
      <c r="B6" s="747">
        <v>4</v>
      </c>
      <c r="C6" s="474">
        <v>3</v>
      </c>
    </row>
    <row r="7" spans="1:3" ht="10.5" customHeight="1">
      <c r="A7" s="507" t="s">
        <v>608</v>
      </c>
      <c r="B7" s="747">
        <v>7</v>
      </c>
      <c r="C7" s="474">
        <v>9</v>
      </c>
    </row>
    <row r="8" spans="1:3" ht="11.25" customHeight="1">
      <c r="A8" s="507" t="s">
        <v>439</v>
      </c>
      <c r="B8" s="747"/>
      <c r="C8" s="474">
        <v>2</v>
      </c>
    </row>
    <row r="9" spans="1:3" ht="11.25" customHeight="1">
      <c r="A9" s="481" t="s">
        <v>843</v>
      </c>
      <c r="B9" s="780">
        <v>1</v>
      </c>
      <c r="C9" s="493">
        <v>5</v>
      </c>
    </row>
    <row r="10" spans="1:3" ht="11.25" customHeight="1">
      <c r="A10" s="508" t="s">
        <v>529</v>
      </c>
      <c r="B10" s="763">
        <v>13</v>
      </c>
      <c r="C10" s="506">
        <v>20</v>
      </c>
    </row>
    <row r="11" spans="1:3" ht="11.25" customHeight="1">
      <c r="A11" s="509"/>
      <c r="B11" s="792"/>
      <c r="C11" s="510"/>
    </row>
    <row r="12" spans="1:3" ht="11.25" customHeight="1">
      <c r="A12" s="507" t="s">
        <v>969</v>
      </c>
      <c r="B12" s="747">
        <v>-14</v>
      </c>
      <c r="C12" s="474">
        <v>-17</v>
      </c>
    </row>
    <row r="13" spans="1:3" ht="11.25" customHeight="1">
      <c r="A13" s="507" t="s">
        <v>610</v>
      </c>
      <c r="B13" s="747">
        <v>-3</v>
      </c>
      <c r="C13" s="474">
        <v>-5</v>
      </c>
    </row>
    <row r="14" spans="1:3" ht="11.25" customHeight="1">
      <c r="A14" s="507" t="s">
        <v>1104</v>
      </c>
      <c r="B14" s="747">
        <v>-2</v>
      </c>
      <c r="C14" s="474">
        <v>-3</v>
      </c>
    </row>
    <row r="15" spans="1:3" ht="11.25" customHeight="1">
      <c r="A15" s="507" t="s">
        <v>609</v>
      </c>
      <c r="B15" s="747">
        <v>-4</v>
      </c>
      <c r="C15" s="474">
        <v>-2</v>
      </c>
    </row>
    <row r="16" spans="1:3" ht="11.25" customHeight="1">
      <c r="A16" s="507" t="s">
        <v>439</v>
      </c>
      <c r="B16" s="747">
        <v>-8</v>
      </c>
      <c r="C16" s="474"/>
    </row>
    <row r="17" spans="1:3" ht="11.25" customHeight="1">
      <c r="A17" s="481" t="s">
        <v>355</v>
      </c>
      <c r="B17" s="780">
        <v>-10</v>
      </c>
      <c r="C17" s="493">
        <v>-13</v>
      </c>
    </row>
    <row r="18" spans="1:3" ht="11.25" customHeight="1">
      <c r="A18" s="508" t="s">
        <v>530</v>
      </c>
      <c r="B18" s="763">
        <v>-41</v>
      </c>
      <c r="C18" s="506">
        <v>-39</v>
      </c>
    </row>
    <row r="19" spans="1:3" ht="11.25" customHeight="1">
      <c r="A19" s="504"/>
      <c r="B19" s="793"/>
      <c r="C19" s="511"/>
    </row>
    <row r="20" spans="1:3" ht="11.25" customHeight="1">
      <c r="A20" s="617" t="s">
        <v>149</v>
      </c>
      <c r="B20" s="749">
        <v>-28</v>
      </c>
      <c r="C20" s="615">
        <v>-19</v>
      </c>
    </row>
    <row r="21" spans="1:3" ht="11.25" customHeight="1">
      <c r="A21" s="207"/>
      <c r="B21" s="207"/>
      <c r="C21" s="207"/>
    </row>
    <row r="22" spans="1:3" ht="22.5" customHeight="1">
      <c r="A22" s="1123" t="s">
        <v>1356</v>
      </c>
      <c r="B22" s="1123"/>
      <c r="C22" s="1123"/>
    </row>
    <row r="24" spans="1:3">
      <c r="A24" s="1034" t="s">
        <v>1267</v>
      </c>
      <c r="B24" s="1034"/>
      <c r="C24" s="1034"/>
    </row>
    <row r="35" spans="12:12">
      <c r="L35" s="240"/>
    </row>
  </sheetData>
  <mergeCells count="3">
    <mergeCell ref="A1:C1"/>
    <mergeCell ref="A22:C22"/>
    <mergeCell ref="A24:C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8"/>
  <sheetViews>
    <sheetView zoomScaleNormal="100" workbookViewId="0">
      <selection activeCell="D21" sqref="D21"/>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5.75">
      <c r="A1" s="1085" t="s">
        <v>1287</v>
      </c>
      <c r="B1" s="1111"/>
      <c r="C1" s="1111"/>
      <c r="D1" s="1111"/>
    </row>
    <row r="2" spans="1:4" ht="11.25" customHeight="1">
      <c r="A2" s="363"/>
      <c r="B2" s="290"/>
      <c r="C2" s="364"/>
      <c r="D2" s="364"/>
    </row>
    <row r="3" spans="1:4" ht="11.25" customHeight="1">
      <c r="A3" s="363"/>
      <c r="B3" s="290"/>
      <c r="C3" s="364"/>
      <c r="D3" s="973" t="s">
        <v>1151</v>
      </c>
    </row>
    <row r="4" spans="1:4">
      <c r="A4" s="1127" t="s">
        <v>744</v>
      </c>
      <c r="B4" s="1127"/>
      <c r="C4" s="781">
        <v>2014</v>
      </c>
      <c r="D4" s="322">
        <v>2013</v>
      </c>
    </row>
    <row r="5" spans="1:4">
      <c r="A5" s="1125" t="s">
        <v>595</v>
      </c>
      <c r="B5" s="1125"/>
      <c r="C5" s="739"/>
      <c r="D5" s="506"/>
    </row>
    <row r="6" spans="1:4">
      <c r="A6" s="467"/>
      <c r="B6" s="495" t="s">
        <v>1410</v>
      </c>
      <c r="C6" s="747">
        <v>-120</v>
      </c>
      <c r="D6" s="474">
        <v>-136</v>
      </c>
    </row>
    <row r="7" spans="1:4">
      <c r="A7" s="483"/>
      <c r="B7" s="495" t="s">
        <v>1411</v>
      </c>
      <c r="C7" s="747">
        <v>3</v>
      </c>
      <c r="D7" s="474">
        <v>2</v>
      </c>
    </row>
    <row r="8" spans="1:4">
      <c r="A8" s="1126" t="s">
        <v>349</v>
      </c>
      <c r="B8" s="1126"/>
      <c r="C8" s="794"/>
      <c r="D8" s="474"/>
    </row>
    <row r="9" spans="1:4">
      <c r="A9" s="512"/>
      <c r="B9" s="495" t="s">
        <v>1079</v>
      </c>
      <c r="C9" s="747">
        <v>13</v>
      </c>
      <c r="D9" s="474">
        <v>9</v>
      </c>
    </row>
    <row r="10" spans="1:4">
      <c r="A10" s="485"/>
      <c r="B10" s="495" t="s">
        <v>1111</v>
      </c>
      <c r="C10" s="747"/>
      <c r="D10" s="474">
        <v>2</v>
      </c>
    </row>
    <row r="11" spans="1:4">
      <c r="A11" s="517"/>
      <c r="B11" s="638" t="s">
        <v>1197</v>
      </c>
      <c r="C11" s="780">
        <v>-1</v>
      </c>
      <c r="D11" s="477">
        <v>4</v>
      </c>
    </row>
    <row r="12" spans="1:4">
      <c r="A12" s="1068" t="s">
        <v>679</v>
      </c>
      <c r="B12" s="1068"/>
      <c r="C12" s="749">
        <v>-106</v>
      </c>
      <c r="D12" s="615">
        <v>-119</v>
      </c>
    </row>
    <row r="13" spans="1:4" ht="10.5" customHeight="1">
      <c r="A13" s="459"/>
      <c r="B13" s="428"/>
      <c r="C13" s="795"/>
      <c r="D13" s="308"/>
    </row>
    <row r="14" spans="1:4" ht="10.5" customHeight="1">
      <c r="A14" s="1128" t="s">
        <v>1268</v>
      </c>
      <c r="B14" s="1128"/>
      <c r="C14" s="795"/>
      <c r="D14" s="308"/>
    </row>
    <row r="15" spans="1:4" ht="10.5" customHeight="1">
      <c r="A15" s="886"/>
      <c r="B15" s="461"/>
      <c r="C15" s="795"/>
      <c r="D15" s="308"/>
    </row>
    <row r="16" spans="1:4" ht="10.5" customHeight="1">
      <c r="A16" s="1126" t="s">
        <v>674</v>
      </c>
      <c r="B16" s="1126"/>
      <c r="C16" s="747">
        <v>494</v>
      </c>
      <c r="D16" s="474">
        <v>544</v>
      </c>
    </row>
    <row r="17" spans="1:4" ht="10.5" customHeight="1">
      <c r="A17" s="467"/>
      <c r="B17" s="513"/>
      <c r="C17" s="747"/>
      <c r="D17" s="474"/>
    </row>
    <row r="18" spans="1:4" ht="11.25" customHeight="1">
      <c r="A18" s="1105" t="s">
        <v>1458</v>
      </c>
      <c r="B18" s="1105"/>
      <c r="C18" s="747">
        <v>-99</v>
      </c>
      <c r="D18" s="474">
        <v>-133</v>
      </c>
    </row>
    <row r="19" spans="1:4" ht="11.25" customHeight="1">
      <c r="A19" s="1126" t="s">
        <v>343</v>
      </c>
      <c r="B19" s="1126"/>
      <c r="C19" s="747">
        <v>-1</v>
      </c>
      <c r="D19" s="482">
        <v>6</v>
      </c>
    </row>
    <row r="20" spans="1:4" ht="11.25" customHeight="1">
      <c r="A20" s="1126" t="s">
        <v>310</v>
      </c>
      <c r="B20" s="1126"/>
      <c r="C20" s="747">
        <v>-2</v>
      </c>
      <c r="D20" s="474">
        <v>6</v>
      </c>
    </row>
    <row r="21" spans="1:4" ht="11.25" customHeight="1">
      <c r="A21" s="1057" t="s">
        <v>723</v>
      </c>
      <c r="B21" s="1057"/>
      <c r="C21" s="747"/>
      <c r="D21" s="474">
        <v>-7</v>
      </c>
    </row>
    <row r="22" spans="1:4" ht="11.25" customHeight="1">
      <c r="A22" s="1057" t="s">
        <v>1275</v>
      </c>
      <c r="B22" s="1057"/>
      <c r="C22" s="747">
        <v>1</v>
      </c>
      <c r="D22" s="474">
        <v>5</v>
      </c>
    </row>
    <row r="23" spans="1:4" ht="11.25" customHeight="1">
      <c r="A23" s="1057" t="s">
        <v>1365</v>
      </c>
      <c r="B23" s="1057"/>
      <c r="C23" s="747">
        <v>1</v>
      </c>
      <c r="D23" s="474">
        <v>14</v>
      </c>
    </row>
    <row r="24" spans="1:4" ht="11.25" customHeight="1">
      <c r="A24" s="1126" t="s">
        <v>661</v>
      </c>
      <c r="B24" s="1126"/>
      <c r="C24" s="747">
        <v>-10</v>
      </c>
      <c r="D24" s="474">
        <v>-10</v>
      </c>
    </row>
    <row r="25" spans="1:4" ht="11.25" customHeight="1">
      <c r="A25" s="1126" t="s">
        <v>1001</v>
      </c>
      <c r="B25" s="1126"/>
      <c r="C25" s="747">
        <v>-11</v>
      </c>
      <c r="D25" s="474">
        <v>-10</v>
      </c>
    </row>
    <row r="26" spans="1:4" ht="11.25" customHeight="1">
      <c r="A26" s="1126" t="s">
        <v>870</v>
      </c>
      <c r="B26" s="1126"/>
      <c r="C26" s="747">
        <v>11</v>
      </c>
      <c r="D26" s="474">
        <v>8</v>
      </c>
    </row>
    <row r="27" spans="1:4" ht="11.25" customHeight="1">
      <c r="A27" s="1124" t="s">
        <v>1412</v>
      </c>
      <c r="B27" s="1124"/>
      <c r="C27" s="780">
        <v>3</v>
      </c>
      <c r="D27" s="477">
        <v>2</v>
      </c>
    </row>
    <row r="28" spans="1:4" ht="11.25" customHeight="1">
      <c r="A28" s="1068" t="s">
        <v>660</v>
      </c>
      <c r="B28" s="1068"/>
      <c r="C28" s="749">
        <v>-106</v>
      </c>
      <c r="D28" s="615">
        <v>-119</v>
      </c>
    </row>
    <row r="29" spans="1:4">
      <c r="A29" s="495"/>
      <c r="B29" s="495"/>
      <c r="C29" s="796"/>
      <c r="D29" s="515"/>
    </row>
    <row r="30" spans="1:4">
      <c r="A30" s="1129" t="s">
        <v>1032</v>
      </c>
      <c r="B30" s="1129"/>
      <c r="C30" s="797">
        <v>21.4</v>
      </c>
      <c r="D30" s="516">
        <v>21.9</v>
      </c>
    </row>
    <row r="31" spans="1:4">
      <c r="A31" s="887"/>
    </row>
    <row r="32" spans="1:4">
      <c r="A32" s="1112" t="s">
        <v>1002</v>
      </c>
      <c r="B32" s="1112"/>
      <c r="C32" s="1112"/>
      <c r="D32" s="1112"/>
    </row>
    <row r="34" spans="1:4" ht="22.5" customHeight="1">
      <c r="A34" s="1099" t="s">
        <v>1321</v>
      </c>
      <c r="B34" s="1099"/>
      <c r="C34" s="1099"/>
      <c r="D34" s="1099"/>
    </row>
    <row r="35" spans="1:4" ht="11.25" customHeight="1">
      <c r="A35" s="1103"/>
      <c r="B35" s="1103"/>
      <c r="C35" s="1103"/>
      <c r="D35" s="1103"/>
    </row>
    <row r="36" spans="1:4" ht="21.75" customHeight="1">
      <c r="A36" s="1103" t="s">
        <v>1269</v>
      </c>
      <c r="B36" s="1103"/>
      <c r="C36" s="1103"/>
      <c r="D36" s="1103"/>
    </row>
    <row r="38" spans="1:4">
      <c r="A38" s="1084" t="s">
        <v>1267</v>
      </c>
      <c r="B38" s="1084"/>
      <c r="C38" s="1084"/>
      <c r="D38" s="1084"/>
    </row>
  </sheetData>
  <mergeCells count="24">
    <mergeCell ref="A38:D38"/>
    <mergeCell ref="A14:B14"/>
    <mergeCell ref="A21:B21"/>
    <mergeCell ref="A23:B23"/>
    <mergeCell ref="A24:B24"/>
    <mergeCell ref="A25:B25"/>
    <mergeCell ref="A28:B28"/>
    <mergeCell ref="A22:B22"/>
    <mergeCell ref="A30:B30"/>
    <mergeCell ref="A36:D36"/>
    <mergeCell ref="A16:B16"/>
    <mergeCell ref="A35:D35"/>
    <mergeCell ref="A18:B18"/>
    <mergeCell ref="A19:B19"/>
    <mergeCell ref="A20:B20"/>
    <mergeCell ref="A26:B26"/>
    <mergeCell ref="A32:D32"/>
    <mergeCell ref="A34:D34"/>
    <mergeCell ref="A27:B27"/>
    <mergeCell ref="A1:D1"/>
    <mergeCell ref="A5:B5"/>
    <mergeCell ref="A8:B8"/>
    <mergeCell ref="A12:B12"/>
    <mergeCell ref="A4:B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26"/>
  <sheetViews>
    <sheetView zoomScaleNormal="100" workbookViewId="0">
      <selection activeCell="D14" sqref="D14"/>
    </sheetView>
  </sheetViews>
  <sheetFormatPr defaultColWidth="8.83203125" defaultRowHeight="11.25"/>
  <cols>
    <col min="1" max="1" width="3.33203125" style="226" customWidth="1"/>
    <col min="2" max="2" width="86.6640625" style="226" customWidth="1"/>
    <col min="3" max="4" width="20" style="233" customWidth="1"/>
    <col min="5" max="17" width="3.6640625" style="205" customWidth="1"/>
    <col min="18" max="16384" width="8.83203125" style="205"/>
  </cols>
  <sheetData>
    <row r="1" spans="1:4" ht="16.5" customHeight="1">
      <c r="A1" s="1130" t="s">
        <v>1288</v>
      </c>
      <c r="B1" s="1131"/>
      <c r="C1" s="1131"/>
      <c r="D1" s="1131"/>
    </row>
    <row r="2" spans="1:4">
      <c r="A2" s="361"/>
      <c r="B2" s="304"/>
      <c r="C2" s="306"/>
      <c r="D2" s="306"/>
    </row>
    <row r="3" spans="1:4" ht="23.25" customHeight="1">
      <c r="A3" s="1132" t="s">
        <v>1459</v>
      </c>
      <c r="B3" s="1133"/>
      <c r="C3" s="1133"/>
      <c r="D3" s="1133"/>
    </row>
    <row r="4" spans="1:4">
      <c r="A4" s="304"/>
      <c r="B4" s="304"/>
      <c r="C4" s="362"/>
      <c r="D4" s="362"/>
    </row>
    <row r="5" spans="1:4">
      <c r="A5" s="1088" t="s">
        <v>744</v>
      </c>
      <c r="B5" s="1134"/>
      <c r="C5" s="798">
        <v>2014</v>
      </c>
      <c r="D5" s="641">
        <v>2013</v>
      </c>
    </row>
    <row r="6" spans="1:4" ht="11.25" customHeight="1">
      <c r="A6" s="1040" t="s">
        <v>862</v>
      </c>
      <c r="B6" s="1040"/>
      <c r="C6" s="756">
        <v>347</v>
      </c>
      <c r="D6" s="570">
        <v>391</v>
      </c>
    </row>
    <row r="7" spans="1:4">
      <c r="A7" s="611"/>
      <c r="B7" s="611"/>
      <c r="C7" s="769"/>
      <c r="D7" s="567"/>
    </row>
    <row r="8" spans="1:4">
      <c r="A8" s="1040" t="s">
        <v>612</v>
      </c>
      <c r="B8" s="1040"/>
      <c r="C8" s="769"/>
      <c r="D8" s="567"/>
    </row>
    <row r="9" spans="1:4">
      <c r="A9" s="611"/>
      <c r="B9" s="533" t="s">
        <v>1428</v>
      </c>
      <c r="C9" s="756">
        <v>197241</v>
      </c>
      <c r="D9" s="570">
        <v>197241</v>
      </c>
    </row>
    <row r="10" spans="1:4">
      <c r="A10" s="611"/>
      <c r="B10" s="611"/>
      <c r="C10" s="769"/>
      <c r="D10" s="567"/>
    </row>
    <row r="11" spans="1:4">
      <c r="A11" s="1029" t="s">
        <v>1329</v>
      </c>
      <c r="B11" s="1029"/>
      <c r="C11" s="904"/>
      <c r="D11" s="535"/>
    </row>
    <row r="12" spans="1:4" ht="11.25" customHeight="1">
      <c r="A12" s="1000"/>
      <c r="B12" s="999" t="s">
        <v>1330</v>
      </c>
      <c r="C12" s="905">
        <v>1.95</v>
      </c>
      <c r="D12" s="906">
        <v>2.15</v>
      </c>
    </row>
    <row r="13" spans="1:4" ht="11.25" customHeight="1">
      <c r="A13" s="960"/>
      <c r="B13" s="1002" t="s">
        <v>1314</v>
      </c>
      <c r="C13" s="961">
        <v>-0.19</v>
      </c>
      <c r="D13" s="714">
        <v>-0.16</v>
      </c>
    </row>
    <row r="14" spans="1:4">
      <c r="A14" s="1135" t="s">
        <v>1460</v>
      </c>
      <c r="B14" s="1135"/>
      <c r="C14" s="799">
        <v>1.76</v>
      </c>
      <c r="D14" s="639">
        <v>1.98</v>
      </c>
    </row>
    <row r="15" spans="1:4">
      <c r="A15" s="220"/>
      <c r="B15" s="304"/>
      <c r="C15" s="313"/>
      <c r="D15" s="306"/>
    </row>
    <row r="16" spans="1:4" ht="11.25" customHeight="1">
      <c r="A16" s="1103" t="s">
        <v>1322</v>
      </c>
      <c r="B16" s="1103"/>
      <c r="C16" s="1103"/>
      <c r="D16" s="1103"/>
    </row>
    <row r="26" spans="2:2">
      <c r="B26" s="229"/>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6"/>
  <sheetViews>
    <sheetView topLeftCell="A27" zoomScaleNormal="100" workbookViewId="0">
      <selection activeCell="K38" sqref="K38"/>
    </sheetView>
  </sheetViews>
  <sheetFormatPr defaultColWidth="8.83203125" defaultRowHeight="11.25"/>
  <cols>
    <col min="1" max="1" width="118.33203125" style="226" customWidth="1"/>
    <col min="2" max="2" width="3.33203125" style="226" customWidth="1"/>
    <col min="3" max="3" width="8.33203125" style="232" customWidth="1"/>
    <col min="4" max="17" width="3.6640625" style="244" customWidth="1"/>
    <col min="18" max="16384" width="8.83203125" style="205"/>
  </cols>
  <sheetData>
    <row r="1" spans="1:3" ht="15.75">
      <c r="A1" s="1053" t="s">
        <v>1024</v>
      </c>
      <c r="B1" s="1053"/>
      <c r="C1" s="1053"/>
    </row>
    <row r="2" spans="1:3">
      <c r="A2" s="221"/>
      <c r="B2" s="220"/>
      <c r="C2" s="245"/>
    </row>
    <row r="3" spans="1:3">
      <c r="A3" s="246" t="s">
        <v>725</v>
      </c>
      <c r="B3" s="247"/>
      <c r="C3" s="222"/>
    </row>
    <row r="4" spans="1:3">
      <c r="A4" s="518" t="s">
        <v>726</v>
      </c>
      <c r="B4" s="547"/>
      <c r="C4" s="1054" t="s">
        <v>26</v>
      </c>
    </row>
    <row r="5" spans="1:3">
      <c r="A5" s="253" t="s">
        <v>1414</v>
      </c>
      <c r="B5" s="254"/>
      <c r="C5" s="1054"/>
    </row>
    <row r="6" spans="1:3">
      <c r="A6" s="228"/>
      <c r="B6" s="228"/>
      <c r="C6" s="222"/>
    </row>
    <row r="7" spans="1:3">
      <c r="A7" s="246" t="s">
        <v>346</v>
      </c>
      <c r="B7" s="247"/>
      <c r="C7" s="222"/>
    </row>
    <row r="8" spans="1:3">
      <c r="A8" s="542" t="s">
        <v>518</v>
      </c>
      <c r="B8" s="547"/>
      <c r="C8" s="1054" t="s">
        <v>26</v>
      </c>
    </row>
    <row r="9" spans="1:3">
      <c r="A9" s="229" t="s">
        <v>1415</v>
      </c>
      <c r="B9" s="254"/>
      <c r="C9" s="1054"/>
    </row>
    <row r="10" spans="1:3">
      <c r="A10" s="228"/>
      <c r="B10" s="228"/>
      <c r="C10" s="222"/>
    </row>
    <row r="11" spans="1:3">
      <c r="A11" s="246" t="s">
        <v>896</v>
      </c>
      <c r="B11" s="247"/>
      <c r="C11" s="222"/>
    </row>
    <row r="12" spans="1:3">
      <c r="A12" s="518" t="s">
        <v>1052</v>
      </c>
      <c r="B12" s="547"/>
      <c r="C12" s="248"/>
    </row>
    <row r="13" spans="1:3">
      <c r="A13" s="253" t="s">
        <v>434</v>
      </c>
      <c r="B13" s="254"/>
      <c r="C13" s="248"/>
    </row>
    <row r="14" spans="1:3">
      <c r="A14" s="228"/>
      <c r="B14" s="228"/>
      <c r="C14" s="222"/>
    </row>
    <row r="15" spans="1:3">
      <c r="A15" s="246" t="s">
        <v>519</v>
      </c>
      <c r="B15" s="247"/>
      <c r="C15" s="222"/>
    </row>
    <row r="16" spans="1:3">
      <c r="A16" s="518" t="s">
        <v>331</v>
      </c>
      <c r="B16" s="547"/>
      <c r="C16" s="1054" t="s">
        <v>26</v>
      </c>
    </row>
    <row r="17" spans="1:17">
      <c r="A17" s="253" t="s">
        <v>795</v>
      </c>
      <c r="B17" s="254"/>
      <c r="C17" s="1054"/>
    </row>
    <row r="18" spans="1:17">
      <c r="A18" s="228"/>
      <c r="B18" s="228"/>
      <c r="C18" s="222"/>
    </row>
    <row r="19" spans="1:17">
      <c r="A19" s="246" t="s">
        <v>398</v>
      </c>
      <c r="B19" s="247"/>
      <c r="C19" s="222"/>
    </row>
    <row r="20" spans="1:17">
      <c r="A20" s="518" t="s">
        <v>796</v>
      </c>
      <c r="B20" s="547"/>
      <c r="C20" s="205"/>
      <c r="D20" s="205"/>
      <c r="E20" s="205"/>
      <c r="F20" s="205"/>
      <c r="G20" s="205"/>
      <c r="H20" s="205"/>
      <c r="I20" s="205"/>
      <c r="J20" s="205"/>
      <c r="K20" s="205"/>
      <c r="L20" s="205"/>
      <c r="M20" s="205"/>
      <c r="N20" s="205"/>
      <c r="O20" s="205"/>
      <c r="P20" s="205"/>
      <c r="Q20" s="205"/>
    </row>
    <row r="21" spans="1:17">
      <c r="A21" s="253" t="s">
        <v>331</v>
      </c>
      <c r="B21" s="254"/>
      <c r="C21" s="205"/>
      <c r="D21" s="205"/>
      <c r="E21" s="205"/>
      <c r="F21" s="205"/>
      <c r="G21" s="205"/>
      <c r="H21" s="205"/>
      <c r="I21" s="205"/>
      <c r="J21" s="205"/>
      <c r="K21" s="205"/>
      <c r="L21" s="205"/>
      <c r="M21" s="205"/>
      <c r="N21" s="205"/>
      <c r="O21" s="205"/>
      <c r="P21" s="205"/>
      <c r="Q21" s="205"/>
    </row>
    <row r="22" spans="1:17">
      <c r="A22" s="228"/>
      <c r="B22" s="228"/>
      <c r="C22" s="205"/>
      <c r="D22" s="205"/>
      <c r="E22" s="205"/>
      <c r="F22" s="205"/>
      <c r="G22" s="205"/>
      <c r="H22" s="205"/>
      <c r="I22" s="205"/>
      <c r="J22" s="205"/>
      <c r="K22" s="205"/>
      <c r="L22" s="205"/>
      <c r="M22" s="205"/>
      <c r="N22" s="205"/>
      <c r="O22" s="205"/>
      <c r="P22" s="205"/>
      <c r="Q22" s="205"/>
    </row>
    <row r="23" spans="1:17">
      <c r="A23" s="246" t="s">
        <v>1262</v>
      </c>
      <c r="B23" s="247"/>
      <c r="C23" s="205"/>
      <c r="D23" s="205"/>
      <c r="E23" s="205"/>
      <c r="F23" s="205"/>
      <c r="G23" s="205"/>
      <c r="H23" s="205"/>
      <c r="I23" s="205"/>
      <c r="J23" s="205"/>
      <c r="K23" s="205"/>
      <c r="L23" s="205"/>
      <c r="M23" s="205"/>
      <c r="N23" s="205"/>
      <c r="O23" s="205"/>
      <c r="P23" s="205"/>
      <c r="Q23" s="205"/>
    </row>
    <row r="24" spans="1:17">
      <c r="A24" s="518" t="s">
        <v>862</v>
      </c>
      <c r="B24" s="541"/>
      <c r="C24" s="205"/>
      <c r="D24" s="205"/>
      <c r="E24" s="205"/>
      <c r="F24" s="205"/>
      <c r="G24" s="205"/>
      <c r="H24" s="205"/>
      <c r="I24" s="205"/>
      <c r="J24" s="205"/>
      <c r="K24" s="205"/>
      <c r="L24" s="205"/>
      <c r="M24" s="205"/>
      <c r="N24" s="205"/>
      <c r="O24" s="205"/>
      <c r="P24" s="205"/>
      <c r="Q24" s="205"/>
    </row>
    <row r="25" spans="1:17">
      <c r="A25" s="253" t="s">
        <v>1416</v>
      </c>
      <c r="B25" s="228"/>
      <c r="C25" s="205"/>
      <c r="D25" s="205"/>
      <c r="E25" s="205"/>
      <c r="F25" s="205"/>
      <c r="G25" s="205"/>
      <c r="H25" s="205"/>
      <c r="I25" s="205"/>
      <c r="J25" s="205"/>
      <c r="K25" s="205"/>
      <c r="L25" s="205"/>
      <c r="M25" s="205"/>
      <c r="N25" s="205"/>
      <c r="O25" s="205"/>
      <c r="P25" s="205"/>
      <c r="Q25" s="205"/>
    </row>
    <row r="26" spans="1:17">
      <c r="A26" s="228"/>
      <c r="B26" s="228"/>
      <c r="C26" s="205"/>
      <c r="D26" s="205"/>
      <c r="E26" s="205"/>
      <c r="F26" s="205"/>
      <c r="G26" s="205"/>
      <c r="H26" s="205"/>
      <c r="I26" s="205"/>
      <c r="J26" s="205"/>
      <c r="K26" s="205"/>
      <c r="L26" s="205"/>
      <c r="M26" s="205"/>
      <c r="N26" s="205"/>
      <c r="O26" s="205"/>
      <c r="P26" s="205"/>
      <c r="Q26" s="205"/>
    </row>
    <row r="27" spans="1:17">
      <c r="A27" s="246" t="s">
        <v>520</v>
      </c>
      <c r="B27" s="247"/>
      <c r="C27" s="205"/>
      <c r="D27" s="205"/>
      <c r="E27" s="205"/>
      <c r="F27" s="205"/>
      <c r="G27" s="205"/>
      <c r="H27" s="205"/>
      <c r="I27" s="205"/>
      <c r="J27" s="205"/>
      <c r="K27" s="205"/>
      <c r="L27" s="205"/>
      <c r="M27" s="205"/>
      <c r="N27" s="205"/>
      <c r="O27" s="205"/>
      <c r="P27" s="205"/>
      <c r="Q27" s="205"/>
    </row>
    <row r="28" spans="1:17">
      <c r="A28" s="542" t="s">
        <v>411</v>
      </c>
      <c r="B28" s="547"/>
      <c r="C28" s="205"/>
      <c r="D28" s="205"/>
      <c r="E28" s="205"/>
      <c r="F28" s="205"/>
      <c r="G28" s="205"/>
      <c r="H28" s="205"/>
      <c r="I28" s="205"/>
      <c r="J28" s="205"/>
      <c r="K28" s="205"/>
      <c r="L28" s="205"/>
      <c r="M28" s="205"/>
      <c r="N28" s="205"/>
      <c r="O28" s="205"/>
      <c r="P28" s="205"/>
      <c r="Q28" s="205"/>
    </row>
    <row r="29" spans="1:17">
      <c r="A29" s="229" t="s">
        <v>1417</v>
      </c>
      <c r="B29" s="254"/>
      <c r="C29" s="205"/>
      <c r="D29" s="205"/>
      <c r="E29" s="205"/>
      <c r="F29" s="205"/>
      <c r="G29" s="205"/>
      <c r="H29" s="205"/>
      <c r="I29" s="205"/>
      <c r="J29" s="205"/>
      <c r="K29" s="205"/>
      <c r="L29" s="205"/>
      <c r="M29" s="205"/>
      <c r="N29" s="205"/>
      <c r="O29" s="205"/>
      <c r="P29" s="205"/>
      <c r="Q29" s="205"/>
    </row>
    <row r="30" spans="1:17">
      <c r="A30" s="228"/>
      <c r="B30" s="228"/>
      <c r="C30" s="205"/>
      <c r="D30" s="205"/>
      <c r="E30" s="205"/>
      <c r="F30" s="205"/>
      <c r="G30" s="205"/>
      <c r="H30" s="205"/>
      <c r="I30" s="205"/>
      <c r="J30" s="205"/>
      <c r="K30" s="205"/>
      <c r="L30" s="205"/>
      <c r="M30" s="205"/>
      <c r="N30" s="205"/>
      <c r="O30" s="205"/>
      <c r="P30" s="205"/>
      <c r="Q30" s="205"/>
    </row>
    <row r="31" spans="1:17">
      <c r="A31" s="246" t="s">
        <v>894</v>
      </c>
      <c r="B31" s="247"/>
      <c r="C31" s="205"/>
      <c r="D31" s="205"/>
      <c r="E31" s="205"/>
      <c r="F31" s="205"/>
      <c r="G31" s="205"/>
      <c r="H31" s="205"/>
      <c r="I31" s="205"/>
      <c r="J31" s="205"/>
      <c r="K31" s="205"/>
      <c r="L31" s="205"/>
      <c r="M31" s="205"/>
      <c r="N31" s="205"/>
      <c r="O31" s="205"/>
      <c r="P31" s="205"/>
      <c r="Q31" s="205"/>
    </row>
    <row r="32" spans="1:17">
      <c r="A32" s="518" t="s">
        <v>1418</v>
      </c>
      <c r="B32" s="547"/>
      <c r="C32" s="205"/>
      <c r="D32" s="205"/>
      <c r="E32" s="205"/>
      <c r="F32" s="205"/>
      <c r="G32" s="205"/>
      <c r="H32" s="205"/>
      <c r="I32" s="205"/>
      <c r="J32" s="205"/>
      <c r="K32" s="205"/>
      <c r="L32" s="205"/>
      <c r="M32" s="205"/>
      <c r="N32" s="205"/>
      <c r="O32" s="205"/>
      <c r="P32" s="205"/>
      <c r="Q32" s="205"/>
    </row>
    <row r="33" spans="1:17">
      <c r="A33" s="253" t="s">
        <v>1417</v>
      </c>
      <c r="B33" s="254"/>
      <c r="C33" s="205"/>
      <c r="D33" s="205"/>
      <c r="E33" s="205"/>
      <c r="F33" s="205"/>
      <c r="G33" s="205"/>
      <c r="H33" s="205"/>
      <c r="I33" s="205"/>
      <c r="J33" s="205"/>
      <c r="K33" s="205"/>
      <c r="L33" s="205"/>
      <c r="M33" s="205"/>
      <c r="N33" s="205"/>
      <c r="O33" s="205"/>
      <c r="P33" s="205"/>
      <c r="Q33" s="205"/>
    </row>
    <row r="34" spans="1:17">
      <c r="A34" s="228"/>
      <c r="B34" s="228"/>
      <c r="C34" s="222"/>
    </row>
    <row r="35" spans="1:17">
      <c r="A35" s="246" t="s">
        <v>895</v>
      </c>
      <c r="B35" s="247"/>
      <c r="C35" s="222"/>
    </row>
    <row r="36" spans="1:17">
      <c r="A36" s="518" t="s">
        <v>894</v>
      </c>
      <c r="B36" s="547"/>
      <c r="C36" s="1054" t="s">
        <v>26</v>
      </c>
    </row>
    <row r="37" spans="1:17">
      <c r="A37" s="253" t="s">
        <v>1262</v>
      </c>
      <c r="B37" s="254"/>
      <c r="C37" s="1054"/>
    </row>
    <row r="38" spans="1:17">
      <c r="A38" s="228"/>
      <c r="B38" s="228"/>
      <c r="C38" s="222"/>
    </row>
    <row r="39" spans="1:17" s="990" customFormat="1">
      <c r="A39" s="1017" t="s">
        <v>55</v>
      </c>
      <c r="B39" s="1018"/>
      <c r="C39" s="1019"/>
      <c r="D39" s="1020"/>
      <c r="E39" s="1020"/>
      <c r="F39" s="1020"/>
      <c r="G39" s="1020"/>
      <c r="H39" s="1020"/>
      <c r="I39" s="1020"/>
      <c r="J39" s="1020"/>
      <c r="K39" s="1020"/>
      <c r="L39" s="1020"/>
      <c r="M39" s="1020"/>
      <c r="N39" s="1020"/>
      <c r="O39" s="1020"/>
      <c r="P39" s="1020"/>
      <c r="Q39" s="1020"/>
    </row>
    <row r="40" spans="1:17">
      <c r="A40" s="518" t="s">
        <v>894</v>
      </c>
      <c r="B40" s="547"/>
      <c r="C40" s="1054" t="s">
        <v>26</v>
      </c>
    </row>
    <row r="41" spans="1:17">
      <c r="A41" s="253" t="s">
        <v>1419</v>
      </c>
      <c r="B41" s="254"/>
      <c r="C41" s="1054"/>
    </row>
    <row r="42" spans="1:17">
      <c r="A42" s="205"/>
      <c r="B42" s="205"/>
      <c r="C42" s="205"/>
      <c r="D42" s="205"/>
      <c r="E42" s="205"/>
      <c r="F42" s="205"/>
      <c r="G42" s="205"/>
      <c r="H42" s="205"/>
      <c r="I42" s="205"/>
      <c r="J42" s="205"/>
      <c r="K42" s="205"/>
      <c r="L42" s="205"/>
      <c r="M42" s="205"/>
      <c r="N42" s="205"/>
      <c r="O42" s="205"/>
      <c r="P42" s="205"/>
      <c r="Q42" s="205"/>
    </row>
    <row r="43" spans="1:17">
      <c r="A43" s="246" t="s">
        <v>56</v>
      </c>
      <c r="B43" s="247"/>
      <c r="C43" s="205"/>
      <c r="D43" s="205"/>
      <c r="E43" s="205"/>
      <c r="F43" s="205"/>
      <c r="G43" s="205"/>
      <c r="H43" s="205"/>
      <c r="I43" s="205"/>
      <c r="J43" s="205"/>
      <c r="K43" s="205"/>
      <c r="L43" s="205"/>
      <c r="M43" s="205"/>
      <c r="N43" s="205"/>
      <c r="O43" s="205"/>
    </row>
    <row r="44" spans="1:17">
      <c r="A44" s="542" t="s">
        <v>1419</v>
      </c>
      <c r="B44" s="547"/>
      <c r="C44" s="205"/>
      <c r="D44" s="205"/>
      <c r="E44" s="205"/>
      <c r="F44" s="205"/>
      <c r="G44" s="205"/>
      <c r="H44" s="205"/>
      <c r="I44" s="205"/>
      <c r="J44" s="205"/>
      <c r="K44" s="205"/>
      <c r="L44" s="205"/>
      <c r="M44" s="205"/>
      <c r="N44" s="205"/>
      <c r="O44" s="205"/>
    </row>
    <row r="45" spans="1:17">
      <c r="A45" s="229" t="s">
        <v>1262</v>
      </c>
      <c r="B45" s="254"/>
      <c r="C45" s="205"/>
      <c r="D45" s="205"/>
      <c r="E45" s="205"/>
      <c r="F45" s="205"/>
      <c r="G45" s="205"/>
      <c r="H45" s="205"/>
      <c r="I45" s="205"/>
      <c r="J45" s="205"/>
      <c r="K45" s="205"/>
      <c r="L45" s="205"/>
      <c r="M45" s="205"/>
      <c r="N45" s="205"/>
      <c r="O45" s="205"/>
    </row>
    <row r="46" spans="1:17">
      <c r="A46" s="228"/>
      <c r="B46" s="228"/>
      <c r="C46" s="205"/>
      <c r="D46" s="205"/>
      <c r="E46" s="205"/>
      <c r="F46" s="205"/>
      <c r="G46" s="205"/>
      <c r="H46" s="205"/>
      <c r="I46" s="205"/>
      <c r="J46" s="205"/>
      <c r="K46" s="205"/>
      <c r="L46" s="205"/>
      <c r="M46" s="205"/>
      <c r="N46" s="205"/>
      <c r="O46" s="205"/>
    </row>
    <row r="47" spans="1:17">
      <c r="A47" s="250" t="s">
        <v>935</v>
      </c>
      <c r="B47" s="251"/>
      <c r="C47" s="205"/>
      <c r="D47" s="205"/>
      <c r="E47" s="205"/>
      <c r="F47" s="205"/>
      <c r="G47" s="205"/>
      <c r="H47" s="205"/>
      <c r="I47" s="205"/>
      <c r="J47" s="205"/>
      <c r="K47" s="205"/>
      <c r="L47" s="205"/>
      <c r="M47" s="205"/>
      <c r="N47" s="205"/>
      <c r="O47" s="205"/>
      <c r="P47" s="252"/>
      <c r="Q47" s="252"/>
    </row>
    <row r="48" spans="1:17">
      <c r="A48" s="518" t="s">
        <v>1419</v>
      </c>
      <c r="B48" s="541"/>
      <c r="C48" s="205"/>
      <c r="D48" s="205"/>
      <c r="E48" s="205"/>
      <c r="F48" s="205"/>
      <c r="G48" s="205"/>
      <c r="H48" s="205"/>
      <c r="I48" s="205"/>
      <c r="J48" s="205"/>
      <c r="K48" s="205"/>
      <c r="L48" s="205"/>
      <c r="M48" s="205"/>
      <c r="N48" s="205"/>
      <c r="O48" s="205"/>
    </row>
    <row r="49" spans="1:15">
      <c r="A49" s="253" t="s">
        <v>520</v>
      </c>
      <c r="B49" s="228"/>
      <c r="C49" s="205"/>
      <c r="D49" s="205"/>
      <c r="E49" s="205"/>
      <c r="F49" s="205"/>
      <c r="G49" s="205"/>
      <c r="H49" s="205"/>
      <c r="I49" s="205"/>
      <c r="J49" s="205"/>
      <c r="K49" s="205"/>
      <c r="L49" s="205"/>
      <c r="M49" s="205"/>
      <c r="N49" s="205"/>
      <c r="O49" s="205"/>
    </row>
    <row r="50" spans="1:15">
      <c r="A50" s="228"/>
      <c r="B50" s="228"/>
      <c r="C50" s="205"/>
      <c r="D50" s="205"/>
      <c r="E50" s="205"/>
      <c r="F50" s="205"/>
      <c r="G50" s="205"/>
      <c r="H50" s="205"/>
      <c r="I50" s="205"/>
      <c r="J50" s="205"/>
      <c r="K50" s="205"/>
      <c r="L50" s="205"/>
      <c r="M50" s="205"/>
      <c r="N50" s="205"/>
      <c r="O50" s="205"/>
    </row>
    <row r="51" spans="1:15">
      <c r="A51" s="246" t="s">
        <v>1040</v>
      </c>
      <c r="B51" s="247"/>
      <c r="C51" s="205"/>
      <c r="D51" s="205"/>
      <c r="E51" s="205"/>
      <c r="F51" s="205"/>
      <c r="G51" s="205"/>
      <c r="H51" s="205"/>
      <c r="I51" s="205"/>
      <c r="J51" s="205"/>
      <c r="K51" s="205"/>
      <c r="L51" s="205"/>
      <c r="M51" s="205"/>
      <c r="N51" s="205"/>
      <c r="O51" s="205"/>
    </row>
    <row r="52" spans="1:15" ht="22.5" customHeight="1">
      <c r="A52" s="1052" t="s">
        <v>1108</v>
      </c>
      <c r="B52" s="1052"/>
      <c r="C52" s="1052"/>
    </row>
    <row r="53" spans="1:15">
      <c r="A53" s="228"/>
      <c r="B53" s="228"/>
      <c r="C53" s="222"/>
    </row>
    <row r="54" spans="1:15">
      <c r="A54" s="246" t="s">
        <v>1039</v>
      </c>
      <c r="B54" s="247"/>
      <c r="C54" s="222"/>
    </row>
    <row r="55" spans="1:15" ht="22.5" customHeight="1">
      <c r="A55" s="1051" t="s">
        <v>1232</v>
      </c>
      <c r="B55" s="1051"/>
      <c r="C55" s="1051"/>
    </row>
    <row r="56" spans="1:15">
      <c r="A56" s="221"/>
      <c r="B56" s="221"/>
      <c r="C56" s="222"/>
    </row>
  </sheetData>
  <mergeCells count="8">
    <mergeCell ref="A55:C55"/>
    <mergeCell ref="A52:C52"/>
    <mergeCell ref="A1:C1"/>
    <mergeCell ref="C40:C41"/>
    <mergeCell ref="C36:C37"/>
    <mergeCell ref="C4:C5"/>
    <mergeCell ref="C8:C9"/>
    <mergeCell ref="C16:C17"/>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P79"/>
  <sheetViews>
    <sheetView topLeftCell="A28" zoomScaleNormal="100" workbookViewId="0">
      <selection activeCell="F54" sqref="F54"/>
    </sheetView>
  </sheetViews>
  <sheetFormatPr defaultColWidth="8.83203125" defaultRowHeight="11.25"/>
  <cols>
    <col min="1" max="1" width="63.33203125" style="205" customWidth="1"/>
    <col min="2" max="6" width="13.33203125" style="205" customWidth="1"/>
    <col min="7" max="17" width="3.6640625" style="205" customWidth="1"/>
    <col min="18" max="16384" width="8.83203125" style="205"/>
  </cols>
  <sheetData>
    <row r="1" spans="1:6" ht="15.75" customHeight="1">
      <c r="A1" s="1085" t="s">
        <v>1289</v>
      </c>
      <c r="B1" s="1085"/>
      <c r="C1" s="1085"/>
      <c r="D1" s="1085"/>
      <c r="E1" s="1085"/>
      <c r="F1" s="1085"/>
    </row>
    <row r="2" spans="1:6" ht="11.25" customHeight="1">
      <c r="A2" s="323"/>
      <c r="B2" s="324"/>
      <c r="C2" s="324"/>
      <c r="D2" s="324"/>
      <c r="E2" s="324"/>
      <c r="F2" s="324"/>
    </row>
    <row r="3" spans="1:6" ht="11.25" customHeight="1">
      <c r="A3" s="1140" t="s">
        <v>218</v>
      </c>
      <c r="B3" s="1141"/>
      <c r="C3" s="1141"/>
      <c r="D3" s="1141"/>
      <c r="E3" s="1141"/>
      <c r="F3" s="1141"/>
    </row>
    <row r="4" spans="1:6" ht="33.75" customHeight="1">
      <c r="A4" s="1099" t="s">
        <v>1405</v>
      </c>
      <c r="B4" s="1099"/>
      <c r="C4" s="1099"/>
      <c r="D4" s="1099"/>
      <c r="E4" s="1099"/>
      <c r="F4" s="1099"/>
    </row>
    <row r="5" spans="1:6" ht="11.25" customHeight="1">
      <c r="A5" s="323"/>
      <c r="B5" s="222"/>
      <c r="C5" s="222"/>
      <c r="D5" s="222"/>
      <c r="E5" s="222"/>
      <c r="F5" s="222"/>
    </row>
    <row r="6" spans="1:6" ht="12" customHeight="1">
      <c r="A6" s="1101" t="s">
        <v>1404</v>
      </c>
      <c r="B6" s="1102"/>
      <c r="C6" s="1102"/>
      <c r="D6" s="1102"/>
      <c r="E6" s="1102"/>
      <c r="F6" s="1102"/>
    </row>
    <row r="7" spans="1:6" ht="12" customHeight="1">
      <c r="A7" s="338"/>
      <c r="B7" s="226"/>
      <c r="C7" s="226"/>
      <c r="D7" s="226"/>
      <c r="E7" s="226"/>
      <c r="F7" s="226"/>
    </row>
    <row r="8" spans="1:6" ht="12" customHeight="1">
      <c r="A8" s="1140" t="s">
        <v>901</v>
      </c>
      <c r="B8" s="1102"/>
      <c r="C8" s="1102"/>
      <c r="D8" s="1102"/>
      <c r="E8" s="1102"/>
      <c r="F8" s="1102"/>
    </row>
    <row r="9" spans="1:6" ht="11.25" customHeight="1">
      <c r="A9" s="323"/>
      <c r="B9" s="222"/>
      <c r="C9" s="222"/>
      <c r="D9" s="222"/>
      <c r="E9" s="1142"/>
      <c r="F9" s="1142"/>
    </row>
    <row r="10" spans="1:6" ht="11.25" customHeight="1">
      <c r="A10" s="613" t="s">
        <v>744</v>
      </c>
      <c r="B10" s="650"/>
      <c r="C10" s="650"/>
      <c r="D10" s="650"/>
      <c r="E10" s="798">
        <v>2014</v>
      </c>
      <c r="F10" s="641">
        <v>2013</v>
      </c>
    </row>
    <row r="11" spans="1:6" ht="11.25" customHeight="1">
      <c r="A11" s="610" t="s">
        <v>1034</v>
      </c>
      <c r="B11" s="567"/>
      <c r="C11" s="567"/>
      <c r="D11" s="567"/>
      <c r="E11" s="800"/>
      <c r="F11" s="649">
        <v>304</v>
      </c>
    </row>
    <row r="12" spans="1:6" ht="11.25" customHeight="1">
      <c r="A12" s="638" t="s">
        <v>920</v>
      </c>
      <c r="B12" s="648"/>
      <c r="C12" s="648"/>
      <c r="D12" s="648"/>
      <c r="E12" s="801">
        <v>909</v>
      </c>
      <c r="F12" s="636">
        <v>609</v>
      </c>
    </row>
    <row r="13" spans="1:6" ht="11.25" customHeight="1">
      <c r="A13" s="621" t="s">
        <v>679</v>
      </c>
      <c r="B13" s="637"/>
      <c r="C13" s="637"/>
      <c r="D13" s="637"/>
      <c r="E13" s="802">
        <v>909</v>
      </c>
      <c r="F13" s="632">
        <v>914</v>
      </c>
    </row>
    <row r="14" spans="1:6" ht="11.25" customHeight="1">
      <c r="A14" s="310"/>
      <c r="B14" s="222"/>
      <c r="C14" s="222"/>
      <c r="D14" s="222"/>
      <c r="E14" s="264"/>
      <c r="F14" s="222"/>
    </row>
    <row r="15" spans="1:6" ht="66.75" customHeight="1">
      <c r="A15" s="1099" t="s">
        <v>1478</v>
      </c>
      <c r="B15" s="1099"/>
      <c r="C15" s="1099"/>
      <c r="D15" s="1099"/>
      <c r="E15" s="1099"/>
      <c r="F15" s="1099"/>
    </row>
    <row r="16" spans="1:6" ht="11.25" customHeight="1">
      <c r="A16" s="304"/>
      <c r="B16" s="222"/>
      <c r="C16" s="222"/>
      <c r="D16" s="222"/>
      <c r="E16" s="222"/>
      <c r="F16" s="222"/>
    </row>
    <row r="17" spans="1:16" ht="45" customHeight="1">
      <c r="A17" s="1099" t="s">
        <v>952</v>
      </c>
      <c r="B17" s="1099"/>
      <c r="C17" s="1099"/>
      <c r="D17" s="1099"/>
      <c r="E17" s="1099"/>
      <c r="F17" s="1099"/>
      <c r="P17" s="240"/>
    </row>
    <row r="18" spans="1:16" ht="11.25" customHeight="1">
      <c r="A18" s="304"/>
      <c r="B18" s="222"/>
      <c r="C18" s="222"/>
      <c r="D18" s="222"/>
      <c r="E18" s="222"/>
      <c r="F18" s="222"/>
    </row>
    <row r="19" spans="1:16" ht="33.75" customHeight="1">
      <c r="A19" s="1099" t="s">
        <v>1345</v>
      </c>
      <c r="B19" s="1099"/>
      <c r="C19" s="1099"/>
      <c r="D19" s="1099"/>
      <c r="E19" s="1099"/>
      <c r="F19" s="1099"/>
    </row>
    <row r="20" spans="1:16" ht="11.25" customHeight="1">
      <c r="A20" s="304"/>
      <c r="B20" s="222"/>
      <c r="C20" s="222"/>
      <c r="D20" s="222"/>
      <c r="E20" s="222"/>
      <c r="F20" s="222"/>
    </row>
    <row r="21" spans="1:16" ht="22.5" customHeight="1">
      <c r="A21" s="1099" t="s">
        <v>1479</v>
      </c>
      <c r="B21" s="1100"/>
      <c r="C21" s="1100"/>
      <c r="D21" s="1100"/>
      <c r="E21" s="1100"/>
      <c r="F21" s="1100"/>
    </row>
    <row r="22" spans="1:16" ht="11.25" customHeight="1">
      <c r="A22" s="325"/>
      <c r="B22" s="326"/>
      <c r="C22" s="326"/>
      <c r="D22" s="326"/>
      <c r="E22" s="326"/>
      <c r="F22" s="326"/>
    </row>
    <row r="23" spans="1:16" ht="11.25" customHeight="1">
      <c r="A23" s="1139" t="s">
        <v>855</v>
      </c>
      <c r="B23" s="1139"/>
      <c r="C23" s="1139"/>
      <c r="D23" s="1139"/>
      <c r="E23" s="1139"/>
      <c r="F23" s="1139"/>
    </row>
    <row r="24" spans="1:16" ht="33.75" customHeight="1">
      <c r="A24" s="1099" t="s">
        <v>1480</v>
      </c>
      <c r="B24" s="1100"/>
      <c r="C24" s="1100"/>
      <c r="D24" s="1100"/>
      <c r="E24" s="1100"/>
      <c r="F24" s="1100"/>
    </row>
    <row r="25" spans="1:16" ht="11.25" customHeight="1">
      <c r="A25" s="327"/>
      <c r="B25" s="328"/>
      <c r="C25" s="328"/>
      <c r="D25" s="328"/>
      <c r="E25" s="328"/>
      <c r="F25" s="328"/>
    </row>
    <row r="26" spans="1:16" ht="11.25" customHeight="1">
      <c r="A26" s="337"/>
      <c r="B26" s="288"/>
      <c r="C26" s="288"/>
      <c r="D26" s="288"/>
      <c r="E26" s="1138" t="s">
        <v>1118</v>
      </c>
      <c r="F26" s="1138"/>
    </row>
    <row r="27" spans="1:16" ht="11.25" customHeight="1">
      <c r="A27" s="645" t="s">
        <v>1192</v>
      </c>
      <c r="B27" s="643"/>
      <c r="C27" s="643"/>
      <c r="D27" s="643"/>
      <c r="E27" s="736"/>
      <c r="F27" s="803"/>
    </row>
    <row r="28" spans="1:16" ht="11.25" customHeight="1">
      <c r="A28" s="646" t="s">
        <v>920</v>
      </c>
      <c r="B28" s="643"/>
      <c r="C28" s="643"/>
      <c r="D28" s="643"/>
      <c r="E28" s="1137" t="s">
        <v>1346</v>
      </c>
      <c r="F28" s="1137"/>
    </row>
    <row r="29" spans="1:16" ht="11.25" customHeight="1">
      <c r="A29" s="645" t="s">
        <v>1235</v>
      </c>
      <c r="B29" s="643"/>
      <c r="C29" s="643"/>
      <c r="D29" s="643"/>
      <c r="E29" s="736"/>
      <c r="F29" s="803"/>
    </row>
    <row r="30" spans="1:16" ht="11.25" customHeight="1">
      <c r="A30" s="646" t="s">
        <v>920</v>
      </c>
      <c r="B30" s="643"/>
      <c r="C30" s="643"/>
      <c r="D30" s="643"/>
      <c r="E30" s="1137" t="s">
        <v>1194</v>
      </c>
      <c r="F30" s="1137"/>
    </row>
    <row r="31" spans="1:16" ht="11.25" customHeight="1">
      <c r="A31" s="647" t="s">
        <v>1193</v>
      </c>
      <c r="B31" s="643"/>
      <c r="C31" s="643"/>
      <c r="D31" s="643"/>
      <c r="E31" s="736"/>
      <c r="F31" s="803"/>
    </row>
    <row r="32" spans="1:16" ht="10.5" customHeight="1">
      <c r="A32" s="646" t="s">
        <v>920</v>
      </c>
      <c r="B32" s="643"/>
      <c r="C32" s="643"/>
      <c r="D32" s="643"/>
      <c r="E32" s="1137" t="s">
        <v>1347</v>
      </c>
      <c r="F32" s="1137"/>
    </row>
    <row r="33" spans="1:6" ht="11.25" customHeight="1">
      <c r="A33" s="330"/>
      <c r="B33" s="328"/>
      <c r="C33" s="328"/>
      <c r="D33" s="328"/>
      <c r="E33" s="328"/>
      <c r="F33" s="328"/>
    </row>
    <row r="34" spans="1:6" ht="11.25" customHeight="1">
      <c r="A34" s="1106"/>
      <c r="B34" s="1100"/>
      <c r="C34" s="1100"/>
      <c r="D34" s="1100"/>
      <c r="E34" s="1100"/>
      <c r="F34" s="1100"/>
    </row>
    <row r="35" spans="1:6" ht="22.5" customHeight="1">
      <c r="A35" s="1099" t="s">
        <v>1481</v>
      </c>
      <c r="B35" s="1100"/>
      <c r="C35" s="1100"/>
      <c r="D35" s="1100"/>
      <c r="E35" s="1100"/>
      <c r="F35" s="1100"/>
    </row>
    <row r="36" spans="1:6" ht="11.25" customHeight="1">
      <c r="A36" s="304"/>
      <c r="B36" s="222"/>
      <c r="C36" s="222"/>
      <c r="D36" s="222"/>
      <c r="E36" s="222"/>
      <c r="F36" s="222"/>
    </row>
    <row r="37" spans="1:6" ht="21.75" customHeight="1">
      <c r="A37" s="1099" t="s">
        <v>1236</v>
      </c>
      <c r="B37" s="1100"/>
      <c r="C37" s="1100"/>
      <c r="D37" s="1100"/>
      <c r="E37" s="1100"/>
      <c r="F37" s="1100"/>
    </row>
    <row r="38" spans="1:6" ht="11.25" customHeight="1">
      <c r="A38" s="304"/>
      <c r="B38" s="222"/>
      <c r="C38" s="222"/>
      <c r="D38" s="222"/>
      <c r="E38" s="222"/>
      <c r="F38" s="222"/>
    </row>
    <row r="39" spans="1:6" ht="11.25" customHeight="1">
      <c r="A39" s="323"/>
      <c r="B39" s="222"/>
      <c r="C39" s="222"/>
      <c r="D39" s="222"/>
      <c r="E39" s="222"/>
      <c r="F39" s="222"/>
    </row>
    <row r="40" spans="1:6" ht="12.75" customHeight="1">
      <c r="A40" s="1016">
        <v>2014</v>
      </c>
      <c r="B40" s="332"/>
      <c r="C40" s="332"/>
      <c r="D40" s="332"/>
      <c r="E40" s="332"/>
      <c r="F40" s="332"/>
    </row>
    <row r="41" spans="1:6" ht="48" customHeight="1">
      <c r="A41" s="317" t="s">
        <v>744</v>
      </c>
      <c r="B41" s="804" t="s">
        <v>988</v>
      </c>
      <c r="C41" s="804" t="s">
        <v>971</v>
      </c>
      <c r="D41" s="804" t="s">
        <v>989</v>
      </c>
      <c r="E41" s="804" t="s">
        <v>901</v>
      </c>
      <c r="F41" s="804" t="s">
        <v>512</v>
      </c>
    </row>
    <row r="42" spans="1:6" ht="11.25" customHeight="1">
      <c r="A42" s="533" t="s">
        <v>1220</v>
      </c>
      <c r="B42" s="756">
        <v>96</v>
      </c>
      <c r="C42" s="756">
        <v>72</v>
      </c>
      <c r="D42" s="756">
        <v>610</v>
      </c>
      <c r="E42" s="756">
        <v>918</v>
      </c>
      <c r="F42" s="756">
        <v>1696</v>
      </c>
    </row>
    <row r="43" spans="1:6" ht="11.25" customHeight="1">
      <c r="A43" s="533" t="s">
        <v>838</v>
      </c>
      <c r="B43" s="756">
        <v>-1</v>
      </c>
      <c r="C43" s="756"/>
      <c r="D43" s="756">
        <v>4</v>
      </c>
      <c r="E43" s="756">
        <v>18</v>
      </c>
      <c r="F43" s="756">
        <v>23</v>
      </c>
    </row>
    <row r="44" spans="1:6" ht="11.25" customHeight="1">
      <c r="A44" s="533" t="s">
        <v>839</v>
      </c>
      <c r="B44" s="756">
        <v>3</v>
      </c>
      <c r="C44" s="756">
        <v>25</v>
      </c>
      <c r="D44" s="756">
        <v>8</v>
      </c>
      <c r="E44" s="756"/>
      <c r="F44" s="756">
        <v>36</v>
      </c>
    </row>
    <row r="45" spans="1:6" ht="11.25" customHeight="1">
      <c r="A45" s="533" t="s">
        <v>840</v>
      </c>
      <c r="B45" s="756">
        <v>-7</v>
      </c>
      <c r="C45" s="756"/>
      <c r="D45" s="756">
        <v>-20</v>
      </c>
      <c r="E45" s="756"/>
      <c r="F45" s="756">
        <v>-27</v>
      </c>
    </row>
    <row r="46" spans="1:6" ht="11.25" customHeight="1">
      <c r="A46" s="931" t="s">
        <v>1270</v>
      </c>
      <c r="B46" s="756">
        <v>21</v>
      </c>
      <c r="C46" s="756">
        <v>-29</v>
      </c>
      <c r="D46" s="756">
        <v>6</v>
      </c>
      <c r="E46" s="756"/>
      <c r="F46" s="756">
        <v>-3</v>
      </c>
    </row>
    <row r="47" spans="1:6" ht="11.25" customHeight="1">
      <c r="A47" s="644" t="s">
        <v>1271</v>
      </c>
      <c r="B47" s="748">
        <v>-29</v>
      </c>
      <c r="C47" s="748">
        <v>-14</v>
      </c>
      <c r="D47" s="748"/>
      <c r="E47" s="748">
        <v>-23</v>
      </c>
      <c r="F47" s="748">
        <v>-66</v>
      </c>
    </row>
    <row r="48" spans="1:6" ht="11.25" customHeight="1">
      <c r="A48" s="890" t="s">
        <v>1221</v>
      </c>
      <c r="B48" s="756">
        <v>84</v>
      </c>
      <c r="C48" s="756">
        <v>55</v>
      </c>
      <c r="D48" s="756">
        <v>607</v>
      </c>
      <c r="E48" s="756">
        <v>914</v>
      </c>
      <c r="F48" s="756">
        <v>1658</v>
      </c>
    </row>
    <row r="49" spans="1:6" ht="11.25" customHeight="1">
      <c r="A49" s="533"/>
      <c r="B49" s="756"/>
      <c r="C49" s="756"/>
      <c r="D49" s="756"/>
      <c r="E49" s="756"/>
      <c r="F49" s="756"/>
    </row>
    <row r="50" spans="1:6" ht="11.25" customHeight="1">
      <c r="A50" s="643" t="s">
        <v>1222</v>
      </c>
      <c r="B50" s="756">
        <v>-61</v>
      </c>
      <c r="C50" s="756"/>
      <c r="D50" s="756">
        <v>-396</v>
      </c>
      <c r="E50" s="756">
        <v>-4</v>
      </c>
      <c r="F50" s="756">
        <v>-462</v>
      </c>
    </row>
    <row r="51" spans="1:6" ht="11.25" customHeight="1">
      <c r="A51" s="533" t="s">
        <v>838</v>
      </c>
      <c r="B51" s="756"/>
      <c r="C51" s="756"/>
      <c r="D51" s="756"/>
      <c r="E51" s="756">
        <v>-1</v>
      </c>
      <c r="F51" s="756">
        <v>-1</v>
      </c>
    </row>
    <row r="52" spans="1:6" ht="11.25" customHeight="1">
      <c r="A52" s="611" t="s">
        <v>1033</v>
      </c>
      <c r="B52" s="756">
        <v>7</v>
      </c>
      <c r="C52" s="756"/>
      <c r="D52" s="756">
        <v>20</v>
      </c>
      <c r="E52" s="756"/>
      <c r="F52" s="756">
        <v>27</v>
      </c>
    </row>
    <row r="53" spans="1:6" ht="11.25" customHeight="1">
      <c r="A53" s="931" t="s">
        <v>1413</v>
      </c>
      <c r="B53" s="756">
        <v>-6</v>
      </c>
      <c r="C53" s="756"/>
      <c r="D53" s="756">
        <v>-45</v>
      </c>
      <c r="E53" s="756"/>
      <c r="F53" s="756">
        <v>-51</v>
      </c>
    </row>
    <row r="54" spans="1:6" ht="11.25" customHeight="1">
      <c r="A54" s="644" t="s">
        <v>1271</v>
      </c>
      <c r="B54" s="748">
        <v>5</v>
      </c>
      <c r="C54" s="748"/>
      <c r="D54" s="748"/>
      <c r="E54" s="748"/>
      <c r="F54" s="748">
        <v>5</v>
      </c>
    </row>
    <row r="55" spans="1:6" ht="11.25" customHeight="1">
      <c r="A55" s="891" t="s">
        <v>1224</v>
      </c>
      <c r="B55" s="756">
        <v>-55</v>
      </c>
      <c r="C55" s="756"/>
      <c r="D55" s="756">
        <v>-421</v>
      </c>
      <c r="E55" s="756">
        <v>-5</v>
      </c>
      <c r="F55" s="756">
        <v>-479</v>
      </c>
    </row>
    <row r="56" spans="1:6" ht="11.25" customHeight="1">
      <c r="A56" s="448"/>
      <c r="B56" s="805"/>
      <c r="C56" s="806"/>
      <c r="D56" s="806"/>
      <c r="E56" s="806"/>
      <c r="F56" s="807"/>
    </row>
    <row r="57" spans="1:6" ht="11.25" customHeight="1">
      <c r="A57" s="617" t="s">
        <v>1226</v>
      </c>
      <c r="B57" s="749">
        <v>29</v>
      </c>
      <c r="C57" s="749">
        <v>55</v>
      </c>
      <c r="D57" s="749">
        <v>187</v>
      </c>
      <c r="E57" s="749">
        <v>909</v>
      </c>
      <c r="F57" s="749">
        <v>1180</v>
      </c>
    </row>
    <row r="58" spans="1:6" ht="11.25" customHeight="1">
      <c r="A58" s="333"/>
      <c r="B58" s="334"/>
      <c r="C58" s="334"/>
      <c r="D58" s="334"/>
      <c r="E58" s="334"/>
      <c r="F58" s="334"/>
    </row>
    <row r="59" spans="1:6" ht="45" customHeight="1">
      <c r="A59" s="1136" t="s">
        <v>1400</v>
      </c>
      <c r="B59" s="1100"/>
      <c r="C59" s="1100"/>
      <c r="D59" s="1100"/>
      <c r="E59" s="1100"/>
      <c r="F59" s="1100"/>
    </row>
    <row r="60" spans="1:6" s="990" customFormat="1" ht="11.25" customHeight="1">
      <c r="A60" s="988"/>
      <c r="B60" s="989"/>
      <c r="C60" s="989"/>
      <c r="D60" s="989"/>
      <c r="E60" s="989"/>
      <c r="F60" s="989"/>
    </row>
    <row r="61" spans="1:6" ht="11.25" customHeight="1">
      <c r="A61" s="1016">
        <v>2013</v>
      </c>
      <c r="B61" s="332"/>
      <c r="C61" s="332"/>
      <c r="D61" s="332"/>
      <c r="E61" s="332"/>
      <c r="F61" s="332"/>
    </row>
    <row r="62" spans="1:6" ht="47.25" customHeight="1">
      <c r="A62" s="317" t="s">
        <v>744</v>
      </c>
      <c r="B62" s="287" t="s">
        <v>988</v>
      </c>
      <c r="C62" s="287" t="s">
        <v>971</v>
      </c>
      <c r="D62" s="287" t="s">
        <v>989</v>
      </c>
      <c r="E62" s="287" t="s">
        <v>901</v>
      </c>
      <c r="F62" s="287" t="s">
        <v>512</v>
      </c>
    </row>
    <row r="63" spans="1:6" ht="11.25" customHeight="1">
      <c r="A63" s="533" t="s">
        <v>1093</v>
      </c>
      <c r="B63" s="570">
        <v>92</v>
      </c>
      <c r="C63" s="570">
        <v>33</v>
      </c>
      <c r="D63" s="570">
        <v>601</v>
      </c>
      <c r="E63" s="570">
        <v>947</v>
      </c>
      <c r="F63" s="570">
        <v>1673</v>
      </c>
    </row>
    <row r="64" spans="1:6" ht="11.25" customHeight="1">
      <c r="A64" s="533" t="s">
        <v>838</v>
      </c>
      <c r="B64" s="570"/>
      <c r="C64" s="570">
        <v>-2</v>
      </c>
      <c r="D64" s="570">
        <v>-14</v>
      </c>
      <c r="E64" s="570">
        <v>-29</v>
      </c>
      <c r="F64" s="570">
        <v>-45</v>
      </c>
    </row>
    <row r="65" spans="1:6" ht="11.25" customHeight="1">
      <c r="A65" s="533" t="s">
        <v>839</v>
      </c>
      <c r="B65" s="570"/>
      <c r="C65" s="570">
        <v>35</v>
      </c>
      <c r="D65" s="570">
        <v>18</v>
      </c>
      <c r="E65" s="570"/>
      <c r="F65" s="570">
        <v>53</v>
      </c>
    </row>
    <row r="66" spans="1:6" ht="11.25" customHeight="1">
      <c r="A66" s="982" t="s">
        <v>840</v>
      </c>
      <c r="B66" s="570"/>
      <c r="C66" s="570"/>
      <c r="D66" s="570">
        <v>-1</v>
      </c>
      <c r="E66" s="570"/>
      <c r="F66" s="570">
        <v>-1</v>
      </c>
    </row>
    <row r="67" spans="1:6" ht="11.25" customHeight="1">
      <c r="A67" s="644" t="s">
        <v>1270</v>
      </c>
      <c r="B67" s="545">
        <v>4</v>
      </c>
      <c r="C67" s="545">
        <v>6</v>
      </c>
      <c r="D67" s="545">
        <v>7</v>
      </c>
      <c r="E67" s="545"/>
      <c r="F67" s="545">
        <v>17</v>
      </c>
    </row>
    <row r="68" spans="1:6" ht="11.25" customHeight="1">
      <c r="A68" s="890" t="s">
        <v>1094</v>
      </c>
      <c r="B68" s="570">
        <v>96</v>
      </c>
      <c r="C68" s="570">
        <v>72</v>
      </c>
      <c r="D68" s="570">
        <v>610</v>
      </c>
      <c r="E68" s="570">
        <v>918</v>
      </c>
      <c r="F68" s="570">
        <v>1696</v>
      </c>
    </row>
    <row r="69" spans="1:6" ht="11.25" customHeight="1">
      <c r="A69" s="611"/>
      <c r="B69" s="642"/>
      <c r="C69" s="567"/>
      <c r="D69" s="567"/>
      <c r="E69" s="567"/>
      <c r="F69" s="567"/>
    </row>
    <row r="70" spans="1:6" ht="11.25" customHeight="1">
      <c r="A70" s="611" t="s">
        <v>1095</v>
      </c>
      <c r="B70" s="570">
        <v>-56</v>
      </c>
      <c r="C70" s="570"/>
      <c r="D70" s="570">
        <v>-352</v>
      </c>
      <c r="E70" s="570">
        <v>-4</v>
      </c>
      <c r="F70" s="570">
        <v>-414</v>
      </c>
    </row>
    <row r="71" spans="1:6" ht="11.25" customHeight="1">
      <c r="A71" s="533" t="s">
        <v>838</v>
      </c>
      <c r="B71" s="570"/>
      <c r="C71" s="570"/>
      <c r="D71" s="570">
        <v>8</v>
      </c>
      <c r="E71" s="570"/>
      <c r="F71" s="570">
        <v>9</v>
      </c>
    </row>
    <row r="72" spans="1:6" ht="11.25" customHeight="1">
      <c r="A72" s="533" t="s">
        <v>1033</v>
      </c>
      <c r="B72" s="570"/>
      <c r="C72" s="570"/>
      <c r="D72" s="570">
        <v>1</v>
      </c>
      <c r="E72" s="570"/>
      <c r="F72" s="570">
        <v>1</v>
      </c>
    </row>
    <row r="73" spans="1:6" ht="11.25" customHeight="1">
      <c r="A73" s="931" t="s">
        <v>1413</v>
      </c>
      <c r="B73" s="570">
        <v>-4</v>
      </c>
      <c r="C73" s="570"/>
      <c r="D73" s="570">
        <v>-53</v>
      </c>
      <c r="E73" s="570"/>
      <c r="F73" s="570">
        <v>-56</v>
      </c>
    </row>
    <row r="74" spans="1:6" ht="11.25" customHeight="1">
      <c r="A74" s="644" t="s">
        <v>1271</v>
      </c>
      <c r="B74" s="545">
        <v>-2</v>
      </c>
      <c r="C74" s="545"/>
      <c r="D74" s="545"/>
      <c r="E74" s="545"/>
      <c r="F74" s="545">
        <v>-2</v>
      </c>
    </row>
    <row r="75" spans="1:6" ht="11.25" customHeight="1">
      <c r="A75" s="893" t="s">
        <v>1096</v>
      </c>
      <c r="B75" s="570">
        <v>-61</v>
      </c>
      <c r="C75" s="570"/>
      <c r="D75" s="570">
        <v>-396</v>
      </c>
      <c r="E75" s="570">
        <v>-4</v>
      </c>
      <c r="F75" s="570">
        <v>-462</v>
      </c>
    </row>
    <row r="76" spans="1:6" ht="11.25" customHeight="1">
      <c r="A76" s="448"/>
      <c r="B76" s="435"/>
      <c r="C76" s="435"/>
      <c r="D76" s="435"/>
      <c r="E76" s="435"/>
      <c r="F76" s="435"/>
    </row>
    <row r="77" spans="1:6" ht="11.25" customHeight="1">
      <c r="A77" s="617" t="s">
        <v>1097</v>
      </c>
      <c r="B77" s="615">
        <v>35</v>
      </c>
      <c r="C77" s="615">
        <v>72</v>
      </c>
      <c r="D77" s="615">
        <v>215</v>
      </c>
      <c r="E77" s="615">
        <v>914</v>
      </c>
      <c r="F77" s="615">
        <v>1235</v>
      </c>
    </row>
    <row r="78" spans="1:6">
      <c r="A78" s="336"/>
      <c r="B78" s="207"/>
      <c r="C78" s="207"/>
      <c r="D78" s="207"/>
      <c r="E78" s="207"/>
      <c r="F78" s="207"/>
    </row>
    <row r="79" spans="1:6">
      <c r="A79" s="228"/>
      <c r="B79" s="207"/>
      <c r="C79" s="207"/>
      <c r="D79" s="207"/>
      <c r="E79" s="207"/>
      <c r="F79" s="207"/>
    </row>
  </sheetData>
  <mergeCells count="20">
    <mergeCell ref="A1:F1"/>
    <mergeCell ref="A3:F3"/>
    <mergeCell ref="A4:F4"/>
    <mergeCell ref="A6:F6"/>
    <mergeCell ref="E9:F9"/>
    <mergeCell ref="A8:F8"/>
    <mergeCell ref="A15:F15"/>
    <mergeCell ref="A17:F17"/>
    <mergeCell ref="A19:F19"/>
    <mergeCell ref="A21:F21"/>
    <mergeCell ref="A23:F23"/>
    <mergeCell ref="A59:F59"/>
    <mergeCell ref="A34:F34"/>
    <mergeCell ref="A24:F24"/>
    <mergeCell ref="E28:F28"/>
    <mergeCell ref="A35:F35"/>
    <mergeCell ref="A37:F37"/>
    <mergeCell ref="E30:F30"/>
    <mergeCell ref="E32:F32"/>
    <mergeCell ref="E26:F26"/>
  </mergeCells>
  <pageMargins left="0.7" right="0.7" top="0.75" bottom="0.75" header="0.3" footer="0.3"/>
  <pageSetup scale="65" orientation="portrait" r:id="rId1"/>
  <rowBreaks count="1" manualBreakCount="1">
    <brk id="39"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46"/>
  <sheetViews>
    <sheetView zoomScaleNormal="100" workbookViewId="0">
      <selection sqref="A1:H1"/>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7" width="3.6640625" style="205" customWidth="1"/>
    <col min="18" max="16384" width="8.83203125" style="205"/>
  </cols>
  <sheetData>
    <row r="1" spans="1:8" ht="15.75" customHeight="1">
      <c r="A1" s="1053" t="s">
        <v>1290</v>
      </c>
      <c r="B1" s="1143"/>
      <c r="C1" s="1143"/>
      <c r="D1" s="1143"/>
      <c r="E1" s="1143"/>
      <c r="F1" s="1143"/>
      <c r="G1" s="1143"/>
      <c r="H1" s="1143"/>
    </row>
    <row r="2" spans="1:8" ht="11.25" customHeight="1">
      <c r="A2" s="323"/>
      <c r="B2" s="339"/>
      <c r="C2" s="339"/>
      <c r="D2" s="339"/>
      <c r="E2" s="339"/>
      <c r="F2" s="339"/>
      <c r="G2" s="339"/>
      <c r="H2" s="339"/>
    </row>
    <row r="3" spans="1:8" ht="12.75" customHeight="1">
      <c r="A3" s="335">
        <v>2014</v>
      </c>
      <c r="B3" s="340"/>
      <c r="C3" s="340"/>
      <c r="D3" s="340"/>
      <c r="E3" s="341"/>
      <c r="F3" s="340"/>
      <c r="G3" s="340"/>
      <c r="H3" s="340"/>
    </row>
    <row r="4" spans="1:8" ht="56.25" customHeight="1">
      <c r="A4" s="613" t="s">
        <v>744</v>
      </c>
      <c r="B4" s="774" t="s">
        <v>990</v>
      </c>
      <c r="C4" s="774" t="s">
        <v>991</v>
      </c>
      <c r="D4" s="774" t="s">
        <v>992</v>
      </c>
      <c r="E4" s="774" t="s">
        <v>971</v>
      </c>
      <c r="F4" s="774" t="s">
        <v>972</v>
      </c>
      <c r="G4" s="774" t="s">
        <v>973</v>
      </c>
      <c r="H4" s="774" t="s">
        <v>679</v>
      </c>
    </row>
    <row r="5" spans="1:8">
      <c r="A5" s="533" t="s">
        <v>1220</v>
      </c>
      <c r="B5" s="756">
        <v>32</v>
      </c>
      <c r="C5" s="756">
        <v>307</v>
      </c>
      <c r="D5" s="756">
        <v>800</v>
      </c>
      <c r="E5" s="756">
        <v>38</v>
      </c>
      <c r="F5" s="756">
        <v>62</v>
      </c>
      <c r="G5" s="756">
        <v>15</v>
      </c>
      <c r="H5" s="756">
        <v>1254</v>
      </c>
    </row>
    <row r="6" spans="1:8">
      <c r="A6" s="533" t="s">
        <v>838</v>
      </c>
      <c r="B6" s="756"/>
      <c r="C6" s="756">
        <v>4</v>
      </c>
      <c r="D6" s="756">
        <v>10</v>
      </c>
      <c r="E6" s="756"/>
      <c r="F6" s="756">
        <v>1</v>
      </c>
      <c r="G6" s="756"/>
      <c r="H6" s="756">
        <v>16</v>
      </c>
    </row>
    <row r="7" spans="1:8">
      <c r="A7" s="533" t="s">
        <v>839</v>
      </c>
      <c r="B7" s="756"/>
      <c r="C7" s="756">
        <v>7</v>
      </c>
      <c r="D7" s="756">
        <v>22</v>
      </c>
      <c r="E7" s="756">
        <v>33</v>
      </c>
      <c r="F7" s="756"/>
      <c r="G7" s="756"/>
      <c r="H7" s="756">
        <v>62</v>
      </c>
    </row>
    <row r="8" spans="1:8">
      <c r="A8" s="533" t="s">
        <v>840</v>
      </c>
      <c r="B8" s="756">
        <v>-1</v>
      </c>
      <c r="C8" s="756">
        <v>-7</v>
      </c>
      <c r="D8" s="756">
        <v>-22</v>
      </c>
      <c r="E8" s="756">
        <v>-1</v>
      </c>
      <c r="F8" s="756">
        <v>-3</v>
      </c>
      <c r="G8" s="756">
        <v>-4</v>
      </c>
      <c r="H8" s="756">
        <v>-38</v>
      </c>
    </row>
    <row r="9" spans="1:8">
      <c r="A9" s="931" t="s">
        <v>438</v>
      </c>
      <c r="B9" s="756">
        <v>-4</v>
      </c>
      <c r="C9" s="756">
        <v>25</v>
      </c>
      <c r="D9" s="756">
        <v>20</v>
      </c>
      <c r="E9" s="756">
        <v>-17</v>
      </c>
      <c r="F9" s="756">
        <v>-33</v>
      </c>
      <c r="G9" s="756">
        <v>3</v>
      </c>
      <c r="H9" s="756">
        <v>-5</v>
      </c>
    </row>
    <row r="10" spans="1:8">
      <c r="A10" s="638" t="s">
        <v>1271</v>
      </c>
      <c r="B10" s="748">
        <v>-2</v>
      </c>
      <c r="C10" s="748">
        <v>-16</v>
      </c>
      <c r="D10" s="748">
        <v>-24</v>
      </c>
      <c r="E10" s="748"/>
      <c r="F10" s="748">
        <v>-1</v>
      </c>
      <c r="G10" s="748"/>
      <c r="H10" s="748">
        <v>-42</v>
      </c>
    </row>
    <row r="11" spans="1:8">
      <c r="A11" s="891" t="s">
        <v>1221</v>
      </c>
      <c r="B11" s="756">
        <v>26</v>
      </c>
      <c r="C11" s="756">
        <v>319</v>
      </c>
      <c r="D11" s="756">
        <v>806</v>
      </c>
      <c r="E11" s="756">
        <v>53</v>
      </c>
      <c r="F11" s="756">
        <v>27</v>
      </c>
      <c r="G11" s="756">
        <v>14</v>
      </c>
      <c r="H11" s="756">
        <v>1247</v>
      </c>
    </row>
    <row r="12" spans="1:8">
      <c r="A12" s="611"/>
      <c r="B12" s="769"/>
      <c r="C12" s="769"/>
      <c r="D12" s="769"/>
      <c r="E12" s="769"/>
      <c r="F12" s="769"/>
      <c r="G12" s="769"/>
      <c r="H12" s="756"/>
    </row>
    <row r="13" spans="1:8">
      <c r="A13" s="533" t="s">
        <v>1223</v>
      </c>
      <c r="B13" s="756"/>
      <c r="C13" s="756">
        <v>-147</v>
      </c>
      <c r="D13" s="756">
        <v>-612</v>
      </c>
      <c r="E13" s="756"/>
      <c r="F13" s="756">
        <v>-48</v>
      </c>
      <c r="G13" s="756"/>
      <c r="H13" s="756">
        <v>-806</v>
      </c>
    </row>
    <row r="14" spans="1:8">
      <c r="A14" s="533" t="s">
        <v>838</v>
      </c>
      <c r="B14" s="756"/>
      <c r="C14" s="756">
        <v>-1</v>
      </c>
      <c r="D14" s="756">
        <v>-7</v>
      </c>
      <c r="E14" s="756"/>
      <c r="F14" s="756"/>
      <c r="G14" s="756"/>
      <c r="H14" s="756">
        <v>-9</v>
      </c>
    </row>
    <row r="15" spans="1:8">
      <c r="A15" s="533" t="s">
        <v>613</v>
      </c>
      <c r="B15" s="756"/>
      <c r="C15" s="756">
        <v>6</v>
      </c>
      <c r="D15" s="756">
        <v>21</v>
      </c>
      <c r="E15" s="756"/>
      <c r="F15" s="756">
        <v>2</v>
      </c>
      <c r="G15" s="756"/>
      <c r="H15" s="756">
        <v>30</v>
      </c>
    </row>
    <row r="16" spans="1:8">
      <c r="A16" s="533" t="s">
        <v>1420</v>
      </c>
      <c r="B16" s="756">
        <v>-1</v>
      </c>
      <c r="C16" s="756">
        <v>-16</v>
      </c>
      <c r="D16" s="756">
        <v>-46</v>
      </c>
      <c r="E16" s="756"/>
      <c r="F16" s="756"/>
      <c r="G16" s="756"/>
      <c r="H16" s="756">
        <v>-62</v>
      </c>
    </row>
    <row r="17" spans="1:8">
      <c r="A17" s="931" t="s">
        <v>716</v>
      </c>
      <c r="B17" s="756"/>
      <c r="C17" s="756">
        <v>-1</v>
      </c>
      <c r="D17" s="756"/>
      <c r="E17" s="756"/>
      <c r="F17" s="756"/>
      <c r="G17" s="756"/>
      <c r="H17" s="756">
        <v>-1</v>
      </c>
    </row>
    <row r="18" spans="1:8">
      <c r="A18" s="533" t="s">
        <v>438</v>
      </c>
      <c r="B18" s="756"/>
      <c r="C18" s="756">
        <v>-16</v>
      </c>
      <c r="D18" s="756">
        <v>-8</v>
      </c>
      <c r="E18" s="756"/>
      <c r="F18" s="756">
        <v>25</v>
      </c>
      <c r="G18" s="756"/>
      <c r="H18" s="756">
        <v>2</v>
      </c>
    </row>
    <row r="19" spans="1:8">
      <c r="A19" s="932" t="s">
        <v>1271</v>
      </c>
      <c r="B19" s="748"/>
      <c r="C19" s="748">
        <v>14</v>
      </c>
      <c r="D19" s="748">
        <v>20</v>
      </c>
      <c r="E19" s="748"/>
      <c r="F19" s="748">
        <v>1</v>
      </c>
      <c r="G19" s="748"/>
      <c r="H19" s="748">
        <v>34</v>
      </c>
    </row>
    <row r="20" spans="1:8">
      <c r="A20" s="891" t="s">
        <v>1225</v>
      </c>
      <c r="B20" s="756">
        <v>-1</v>
      </c>
      <c r="C20" s="756">
        <v>-159</v>
      </c>
      <c r="D20" s="756">
        <v>-630</v>
      </c>
      <c r="E20" s="756"/>
      <c r="F20" s="756">
        <v>-23</v>
      </c>
      <c r="G20" s="756"/>
      <c r="H20" s="756">
        <v>-813</v>
      </c>
    </row>
    <row r="21" spans="1:8">
      <c r="A21" s="644"/>
      <c r="B21" s="808"/>
      <c r="C21" s="808"/>
      <c r="D21" s="808"/>
      <c r="E21" s="808"/>
      <c r="F21" s="808"/>
      <c r="G21" s="808"/>
      <c r="H21" s="748"/>
    </row>
    <row r="22" spans="1:8">
      <c r="A22" s="621" t="s">
        <v>1226</v>
      </c>
      <c r="B22" s="749">
        <v>25</v>
      </c>
      <c r="C22" s="749">
        <v>160</v>
      </c>
      <c r="D22" s="749">
        <v>175</v>
      </c>
      <c r="E22" s="749">
        <v>53</v>
      </c>
      <c r="F22" s="749">
        <v>5</v>
      </c>
      <c r="G22" s="749">
        <v>14</v>
      </c>
      <c r="H22" s="749">
        <v>434</v>
      </c>
    </row>
    <row r="23" spans="1:8">
      <c r="A23" s="651"/>
      <c r="B23" s="769"/>
      <c r="C23" s="769"/>
      <c r="D23" s="769"/>
      <c r="E23" s="769"/>
      <c r="F23" s="769"/>
      <c r="G23" s="769"/>
      <c r="H23" s="769"/>
    </row>
    <row r="24" spans="1:8" ht="22.5" customHeight="1">
      <c r="A24" s="610" t="s">
        <v>923</v>
      </c>
      <c r="B24" s="756"/>
      <c r="C24" s="756">
        <v>1</v>
      </c>
      <c r="D24" s="756"/>
      <c r="E24" s="756"/>
      <c r="F24" s="756"/>
      <c r="G24" s="756"/>
      <c r="H24" s="756">
        <v>1</v>
      </c>
    </row>
    <row r="25" spans="1:8" ht="12.75">
      <c r="A25" s="221"/>
      <c r="B25" s="342"/>
      <c r="C25" s="222"/>
      <c r="D25" s="222"/>
      <c r="E25" s="222"/>
      <c r="F25" s="222"/>
      <c r="G25" s="343"/>
      <c r="H25" s="222"/>
    </row>
    <row r="26" spans="1:8" ht="22.5" customHeight="1">
      <c r="A26" s="1099" t="s">
        <v>1461</v>
      </c>
      <c r="B26" s="1100"/>
      <c r="C26" s="1100"/>
      <c r="D26" s="1100"/>
      <c r="E26" s="1100"/>
      <c r="F26" s="1100"/>
      <c r="G26" s="1100"/>
      <c r="H26" s="1100"/>
    </row>
    <row r="27" spans="1:8" ht="12.75">
      <c r="A27" s="221"/>
      <c r="B27" s="342"/>
      <c r="C27" s="342"/>
      <c r="D27" s="222"/>
      <c r="E27" s="222"/>
      <c r="F27" s="222"/>
      <c r="G27" s="343"/>
      <c r="H27" s="222"/>
    </row>
    <row r="28" spans="1:8" ht="12.75">
      <c r="A28" s="335">
        <v>2013</v>
      </c>
      <c r="B28" s="344"/>
      <c r="C28" s="344"/>
      <c r="D28" s="259"/>
      <c r="E28" s="223"/>
      <c r="F28" s="259"/>
      <c r="G28" s="345"/>
      <c r="H28" s="259"/>
    </row>
    <row r="29" spans="1:8" ht="56.25" customHeight="1">
      <c r="A29" s="317" t="s">
        <v>744</v>
      </c>
      <c r="B29" s="287" t="s">
        <v>990</v>
      </c>
      <c r="C29" s="287" t="s">
        <v>991</v>
      </c>
      <c r="D29" s="287" t="s">
        <v>992</v>
      </c>
      <c r="E29" s="287" t="s">
        <v>971</v>
      </c>
      <c r="F29" s="287" t="s">
        <v>972</v>
      </c>
      <c r="G29" s="287" t="s">
        <v>973</v>
      </c>
      <c r="H29" s="287" t="s">
        <v>679</v>
      </c>
    </row>
    <row r="30" spans="1:8">
      <c r="A30" s="610" t="s">
        <v>1093</v>
      </c>
      <c r="B30" s="570">
        <v>29</v>
      </c>
      <c r="C30" s="570">
        <v>319</v>
      </c>
      <c r="D30" s="570">
        <v>782</v>
      </c>
      <c r="E30" s="570">
        <v>46</v>
      </c>
      <c r="F30" s="570">
        <v>62</v>
      </c>
      <c r="G30" s="570">
        <v>14</v>
      </c>
      <c r="H30" s="570">
        <v>1250</v>
      </c>
    </row>
    <row r="31" spans="1:8">
      <c r="A31" s="610" t="s">
        <v>838</v>
      </c>
      <c r="B31" s="570">
        <v>-1</v>
      </c>
      <c r="C31" s="570">
        <v>-9</v>
      </c>
      <c r="D31" s="570">
        <v>-20</v>
      </c>
      <c r="E31" s="570">
        <v>-2</v>
      </c>
      <c r="F31" s="570">
        <v>-1</v>
      </c>
      <c r="G31" s="570"/>
      <c r="H31" s="570">
        <v>-33</v>
      </c>
    </row>
    <row r="32" spans="1:8">
      <c r="A32" s="533" t="s">
        <v>839</v>
      </c>
      <c r="B32" s="570">
        <v>8</v>
      </c>
      <c r="C32" s="570">
        <v>3</v>
      </c>
      <c r="D32" s="570">
        <v>29</v>
      </c>
      <c r="E32" s="570">
        <v>33</v>
      </c>
      <c r="F32" s="570"/>
      <c r="G32" s="570">
        <v>2</v>
      </c>
      <c r="H32" s="570">
        <v>76</v>
      </c>
    </row>
    <row r="33" spans="1:8">
      <c r="A33" s="610" t="s">
        <v>840</v>
      </c>
      <c r="B33" s="570">
        <v>-1</v>
      </c>
      <c r="C33" s="570">
        <v>-13</v>
      </c>
      <c r="D33" s="570">
        <v>-9</v>
      </c>
      <c r="E33" s="570"/>
      <c r="F33" s="570"/>
      <c r="G33" s="570">
        <v>-1</v>
      </c>
      <c r="H33" s="570">
        <v>-22</v>
      </c>
    </row>
    <row r="34" spans="1:8">
      <c r="A34" s="928" t="s">
        <v>438</v>
      </c>
      <c r="B34" s="545">
        <v>-3</v>
      </c>
      <c r="C34" s="545">
        <v>8</v>
      </c>
      <c r="D34" s="545">
        <v>17</v>
      </c>
      <c r="E34" s="545">
        <v>-41</v>
      </c>
      <c r="F34" s="545">
        <v>1</v>
      </c>
      <c r="G34" s="545"/>
      <c r="H34" s="545">
        <v>-16</v>
      </c>
    </row>
    <row r="35" spans="1:8">
      <c r="A35" s="892" t="s">
        <v>1094</v>
      </c>
      <c r="B35" s="570">
        <v>32</v>
      </c>
      <c r="C35" s="570">
        <v>307</v>
      </c>
      <c r="D35" s="570">
        <v>800</v>
      </c>
      <c r="E35" s="570">
        <v>38</v>
      </c>
      <c r="F35" s="570">
        <v>62</v>
      </c>
      <c r="G35" s="570">
        <v>15</v>
      </c>
      <c r="H35" s="570">
        <v>1254</v>
      </c>
    </row>
    <row r="36" spans="1:8">
      <c r="A36" s="643"/>
      <c r="B36" s="567"/>
      <c r="C36" s="567"/>
      <c r="D36" s="567"/>
      <c r="E36" s="567"/>
      <c r="F36" s="567"/>
      <c r="G36" s="652"/>
      <c r="H36" s="567"/>
    </row>
    <row r="37" spans="1:8">
      <c r="A37" s="610" t="s">
        <v>1101</v>
      </c>
      <c r="B37" s="570"/>
      <c r="C37" s="570">
        <v>-149</v>
      </c>
      <c r="D37" s="570">
        <v>-586</v>
      </c>
      <c r="E37" s="570"/>
      <c r="F37" s="570">
        <v>-46</v>
      </c>
      <c r="G37" s="570"/>
      <c r="H37" s="570">
        <v>-780</v>
      </c>
    </row>
    <row r="38" spans="1:8">
      <c r="A38" s="610" t="s">
        <v>838</v>
      </c>
      <c r="B38" s="570"/>
      <c r="C38" s="570">
        <v>4</v>
      </c>
      <c r="D38" s="570">
        <v>16</v>
      </c>
      <c r="E38" s="570"/>
      <c r="F38" s="570">
        <v>1</v>
      </c>
      <c r="G38" s="570"/>
      <c r="H38" s="570">
        <v>21</v>
      </c>
    </row>
    <row r="39" spans="1:8">
      <c r="A39" s="610" t="s">
        <v>613</v>
      </c>
      <c r="B39" s="570"/>
      <c r="C39" s="570">
        <v>11</v>
      </c>
      <c r="D39" s="570">
        <v>8</v>
      </c>
      <c r="E39" s="570"/>
      <c r="F39" s="570"/>
      <c r="G39" s="570"/>
      <c r="H39" s="570">
        <v>19</v>
      </c>
    </row>
    <row r="40" spans="1:8">
      <c r="A40" s="929" t="s">
        <v>1420</v>
      </c>
      <c r="B40" s="570"/>
      <c r="C40" s="570">
        <v>-12</v>
      </c>
      <c r="D40" s="570">
        <v>-48</v>
      </c>
      <c r="E40" s="570"/>
      <c r="F40" s="570">
        <v>-3</v>
      </c>
      <c r="G40" s="570"/>
      <c r="H40" s="570">
        <v>-64</v>
      </c>
    </row>
    <row r="41" spans="1:8">
      <c r="A41" s="612" t="s">
        <v>1271</v>
      </c>
      <c r="B41" s="545"/>
      <c r="C41" s="545"/>
      <c r="D41" s="545">
        <v>-2</v>
      </c>
      <c r="E41" s="545"/>
      <c r="F41" s="545"/>
      <c r="G41" s="545"/>
      <c r="H41" s="545">
        <v>-2</v>
      </c>
    </row>
    <row r="42" spans="1:8" ht="22.5">
      <c r="A42" s="893" t="s">
        <v>1102</v>
      </c>
      <c r="B42" s="570"/>
      <c r="C42" s="570">
        <v>-147</v>
      </c>
      <c r="D42" s="570">
        <v>-612</v>
      </c>
      <c r="E42" s="570"/>
      <c r="F42" s="570">
        <v>-48</v>
      </c>
      <c r="G42" s="570"/>
      <c r="H42" s="570">
        <v>-806</v>
      </c>
    </row>
    <row r="43" spans="1:8">
      <c r="A43" s="644"/>
      <c r="B43" s="544"/>
      <c r="C43" s="544"/>
      <c r="D43" s="544"/>
      <c r="E43" s="544"/>
      <c r="F43" s="544"/>
      <c r="G43" s="653"/>
      <c r="H43" s="544"/>
    </row>
    <row r="44" spans="1:8">
      <c r="A44" s="621" t="s">
        <v>1097</v>
      </c>
      <c r="B44" s="615">
        <v>32</v>
      </c>
      <c r="C44" s="615">
        <v>160</v>
      </c>
      <c r="D44" s="615">
        <v>188</v>
      </c>
      <c r="E44" s="615">
        <v>38</v>
      </c>
      <c r="F44" s="615">
        <v>15</v>
      </c>
      <c r="G44" s="615">
        <v>15</v>
      </c>
      <c r="H44" s="615">
        <v>449</v>
      </c>
    </row>
    <row r="45" spans="1:8">
      <c r="A45" s="651"/>
      <c r="B45" s="567"/>
      <c r="C45" s="567"/>
      <c r="D45" s="567"/>
      <c r="E45" s="567"/>
      <c r="F45" s="567"/>
      <c r="G45" s="567"/>
      <c r="H45" s="567"/>
    </row>
    <row r="46" spans="1:8" ht="22.5" customHeight="1">
      <c r="A46" s="610" t="s">
        <v>923</v>
      </c>
      <c r="B46" s="570"/>
      <c r="C46" s="570">
        <v>1</v>
      </c>
      <c r="D46" s="570"/>
      <c r="E46" s="570"/>
      <c r="F46" s="570"/>
      <c r="G46" s="570"/>
      <c r="H46" s="570">
        <v>1</v>
      </c>
    </row>
  </sheetData>
  <mergeCells count="2">
    <mergeCell ref="A1:H1"/>
    <mergeCell ref="A26:H26"/>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46"/>
  <sheetViews>
    <sheetView zoomScaleNormal="100" workbookViewId="0">
      <selection activeCell="V20" sqref="V20"/>
    </sheetView>
  </sheetViews>
  <sheetFormatPr defaultColWidth="8.83203125" defaultRowHeight="11.25"/>
  <cols>
    <col min="1" max="1" width="3.33203125" style="244" customWidth="1"/>
    <col min="2" max="2" width="53.33203125" style="226" customWidth="1"/>
    <col min="3" max="3" width="10" style="355" customWidth="1"/>
    <col min="4" max="7" width="10" style="233" customWidth="1"/>
    <col min="8" max="9" width="11.6640625" style="233" customWidth="1"/>
    <col min="10" max="17" width="3.6640625" style="205" customWidth="1"/>
    <col min="18" max="16384" width="8.83203125" style="205"/>
  </cols>
  <sheetData>
    <row r="1" spans="1:9" ht="15.75">
      <c r="A1" s="1147" t="s">
        <v>1291</v>
      </c>
      <c r="B1" s="1147"/>
      <c r="C1" s="1147"/>
      <c r="D1" s="1147"/>
      <c r="E1" s="1147"/>
      <c r="F1" s="1147"/>
      <c r="G1" s="1147"/>
      <c r="H1" s="1147"/>
      <c r="I1" s="1147"/>
    </row>
    <row r="2" spans="1:9" ht="11.25" customHeight="1">
      <c r="A2" s="634"/>
      <c r="B2" s="348"/>
      <c r="C2" s="349"/>
      <c r="D2" s="350"/>
      <c r="E2" s="350"/>
      <c r="F2" s="350"/>
      <c r="G2" s="350"/>
      <c r="H2" s="351"/>
      <c r="I2" s="351"/>
    </row>
    <row r="3" spans="1:9">
      <c r="A3" s="1127" t="s">
        <v>744</v>
      </c>
      <c r="B3" s="1127"/>
      <c r="C3" s="321"/>
      <c r="D3" s="357"/>
      <c r="E3" s="357"/>
      <c r="F3" s="357"/>
      <c r="G3" s="357"/>
      <c r="H3" s="781">
        <v>2014</v>
      </c>
      <c r="I3" s="322">
        <v>2013</v>
      </c>
    </row>
    <row r="4" spans="1:9">
      <c r="A4" s="1145" t="s">
        <v>925</v>
      </c>
      <c r="B4" s="1145"/>
      <c r="C4" s="533"/>
      <c r="D4" s="655"/>
      <c r="E4" s="655"/>
      <c r="F4" s="655"/>
      <c r="G4" s="655"/>
      <c r="H4" s="756">
        <v>103</v>
      </c>
      <c r="I4" s="570">
        <v>90</v>
      </c>
    </row>
    <row r="5" spans="1:9">
      <c r="A5" s="1145" t="s">
        <v>378</v>
      </c>
      <c r="B5" s="1145"/>
      <c r="C5" s="533"/>
      <c r="D5" s="655"/>
      <c r="E5" s="655"/>
      <c r="F5" s="655"/>
      <c r="G5" s="655"/>
      <c r="H5" s="812"/>
      <c r="I5" s="570">
        <v>1</v>
      </c>
    </row>
    <row r="6" spans="1:9">
      <c r="A6" s="1145" t="s">
        <v>30</v>
      </c>
      <c r="B6" s="1145"/>
      <c r="C6" s="533"/>
      <c r="D6" s="655"/>
      <c r="E6" s="655"/>
      <c r="F6" s="655"/>
      <c r="G6" s="655"/>
      <c r="H6" s="812">
        <v>26</v>
      </c>
      <c r="I6" s="570">
        <v>28</v>
      </c>
    </row>
    <row r="7" spans="1:9">
      <c r="A7" s="1145" t="s">
        <v>335</v>
      </c>
      <c r="B7" s="1145"/>
      <c r="C7" s="533"/>
      <c r="D7" s="655"/>
      <c r="E7" s="655"/>
      <c r="F7" s="655"/>
      <c r="G7" s="655"/>
      <c r="H7" s="812">
        <v>-21</v>
      </c>
      <c r="I7" s="570">
        <v>-7</v>
      </c>
    </row>
    <row r="8" spans="1:9">
      <c r="A8" s="1145" t="s">
        <v>392</v>
      </c>
      <c r="B8" s="1145"/>
      <c r="C8" s="533"/>
      <c r="D8" s="655"/>
      <c r="E8" s="655"/>
      <c r="F8" s="655"/>
      <c r="G8" s="655"/>
      <c r="H8" s="812">
        <v>7</v>
      </c>
      <c r="I8" s="570">
        <v>-3</v>
      </c>
    </row>
    <row r="9" spans="1:9">
      <c r="A9" s="1145" t="s">
        <v>1462</v>
      </c>
      <c r="B9" s="1145"/>
      <c r="C9" s="875"/>
      <c r="D9" s="655"/>
      <c r="E9" s="655"/>
      <c r="F9" s="655"/>
      <c r="G9" s="655"/>
      <c r="H9" s="812">
        <v>-3</v>
      </c>
      <c r="I9" s="570">
        <v>-6</v>
      </c>
    </row>
    <row r="10" spans="1:9">
      <c r="A10" s="1146" t="s">
        <v>1038</v>
      </c>
      <c r="B10" s="1146"/>
      <c r="C10" s="638"/>
      <c r="D10" s="648"/>
      <c r="E10" s="661"/>
      <c r="F10" s="661"/>
      <c r="G10" s="648"/>
      <c r="H10" s="813">
        <v>-22</v>
      </c>
      <c r="I10" s="662"/>
    </row>
    <row r="11" spans="1:9">
      <c r="A11" s="1068" t="s">
        <v>924</v>
      </c>
      <c r="B11" s="1068"/>
      <c r="C11" s="663"/>
      <c r="D11" s="664"/>
      <c r="E11" s="664"/>
      <c r="F11" s="664"/>
      <c r="G11" s="664"/>
      <c r="H11" s="814">
        <v>90</v>
      </c>
      <c r="I11" s="615">
        <v>103</v>
      </c>
    </row>
    <row r="12" spans="1:9">
      <c r="A12" s="304"/>
      <c r="B12" s="304"/>
      <c r="C12" s="310"/>
      <c r="D12" s="306"/>
      <c r="E12" s="306"/>
      <c r="F12" s="306"/>
      <c r="G12" s="306"/>
      <c r="H12" s="306"/>
      <c r="I12" s="306"/>
    </row>
    <row r="13" spans="1:9" ht="34.5" customHeight="1">
      <c r="A13" s="1099" t="s">
        <v>1342</v>
      </c>
      <c r="B13" s="1099"/>
      <c r="C13" s="1099"/>
      <c r="D13" s="1099"/>
      <c r="E13" s="1099"/>
      <c r="F13" s="1099"/>
      <c r="G13" s="1099"/>
      <c r="H13" s="1099"/>
      <c r="I13" s="1099"/>
    </row>
    <row r="14" spans="1:9">
      <c r="A14" s="347"/>
      <c r="B14" s="304"/>
      <c r="C14" s="310"/>
      <c r="D14" s="306"/>
      <c r="E14" s="306"/>
      <c r="F14" s="306"/>
      <c r="G14" s="306"/>
      <c r="H14" s="306"/>
      <c r="I14" s="306"/>
    </row>
    <row r="15" spans="1:9">
      <c r="A15" s="347"/>
      <c r="B15" s="304"/>
      <c r="C15" s="310"/>
      <c r="D15" s="306"/>
      <c r="E15" s="306"/>
      <c r="F15" s="306"/>
      <c r="G15" s="306"/>
      <c r="H15" s="306"/>
      <c r="I15" s="306"/>
    </row>
    <row r="16" spans="1:9" ht="12.75">
      <c r="A16" s="1101" t="s">
        <v>953</v>
      </c>
      <c r="B16" s="1101"/>
      <c r="C16" s="1101"/>
      <c r="D16" s="1101"/>
      <c r="E16" s="1101"/>
      <c r="F16" s="1101"/>
      <c r="G16" s="1101"/>
      <c r="H16" s="1101"/>
      <c r="I16" s="1101"/>
    </row>
    <row r="17" spans="1:14">
      <c r="A17" s="634"/>
      <c r="B17" s="304"/>
      <c r="C17" s="310"/>
      <c r="D17" s="306"/>
      <c r="E17" s="306"/>
      <c r="F17" s="306"/>
      <c r="G17" s="306"/>
      <c r="H17" s="306"/>
      <c r="I17" s="306"/>
    </row>
    <row r="18" spans="1:14">
      <c r="A18" s="1148">
        <v>2014</v>
      </c>
      <c r="B18" s="1148"/>
      <c r="C18" s="352"/>
      <c r="D18" s="307"/>
      <c r="E18" s="307"/>
      <c r="F18" s="307"/>
      <c r="G18" s="307"/>
      <c r="H18" s="307"/>
      <c r="I18" s="306"/>
      <c r="N18" s="240"/>
    </row>
    <row r="19" spans="1:14" ht="45" customHeight="1">
      <c r="A19" s="1127" t="s">
        <v>744</v>
      </c>
      <c r="B19" s="1127"/>
      <c r="C19" s="358"/>
      <c r="D19" s="779" t="s">
        <v>184</v>
      </c>
      <c r="E19" s="809" t="s">
        <v>566</v>
      </c>
      <c r="F19" s="809" t="s">
        <v>331</v>
      </c>
      <c r="G19" s="809" t="s">
        <v>377</v>
      </c>
      <c r="H19" s="809" t="s">
        <v>1061</v>
      </c>
      <c r="I19" s="809" t="s">
        <v>974</v>
      </c>
    </row>
    <row r="20" spans="1:14" ht="11.25" customHeight="1">
      <c r="A20" s="1144" t="s">
        <v>975</v>
      </c>
      <c r="B20" s="1144"/>
      <c r="C20" s="657"/>
      <c r="D20" s="810"/>
      <c r="E20" s="810"/>
      <c r="F20" s="810"/>
      <c r="G20" s="810"/>
      <c r="H20" s="810"/>
      <c r="I20" s="810"/>
    </row>
    <row r="21" spans="1:14" ht="11.25" customHeight="1">
      <c r="A21" s="658"/>
      <c r="B21" s="533" t="s">
        <v>698</v>
      </c>
      <c r="C21" s="533" t="s">
        <v>154</v>
      </c>
      <c r="D21" s="738" t="s">
        <v>872</v>
      </c>
      <c r="E21" s="756">
        <v>36</v>
      </c>
      <c r="F21" s="756">
        <v>26</v>
      </c>
      <c r="G21" s="756">
        <v>10</v>
      </c>
      <c r="H21" s="756">
        <v>25</v>
      </c>
      <c r="I21" s="756">
        <v>2</v>
      </c>
    </row>
    <row r="22" spans="1:14" ht="11.25" customHeight="1">
      <c r="A22" s="658"/>
      <c r="B22" s="533" t="s">
        <v>306</v>
      </c>
      <c r="C22" s="533" t="s">
        <v>246</v>
      </c>
      <c r="D22" s="738" t="s">
        <v>872</v>
      </c>
      <c r="E22" s="756">
        <v>335</v>
      </c>
      <c r="F22" s="756">
        <v>149</v>
      </c>
      <c r="G22" s="756">
        <v>186</v>
      </c>
      <c r="H22" s="756">
        <v>281</v>
      </c>
      <c r="I22" s="756">
        <v>50</v>
      </c>
    </row>
    <row r="23" spans="1:14" ht="11.25" customHeight="1">
      <c r="A23" s="658"/>
      <c r="B23" s="533" t="s">
        <v>58</v>
      </c>
      <c r="C23" s="533" t="s">
        <v>150</v>
      </c>
      <c r="D23" s="738" t="s">
        <v>872</v>
      </c>
      <c r="E23" s="756">
        <v>2</v>
      </c>
      <c r="F23" s="756">
        <v>1</v>
      </c>
      <c r="G23" s="756">
        <v>1</v>
      </c>
      <c r="H23" s="756">
        <v>1</v>
      </c>
      <c r="I23" s="756"/>
    </row>
    <row r="24" spans="1:14" ht="11.25" customHeight="1">
      <c r="A24" s="1144" t="s">
        <v>976</v>
      </c>
      <c r="B24" s="1144"/>
      <c r="C24" s="611"/>
      <c r="D24" s="811"/>
      <c r="E24" s="769"/>
      <c r="F24" s="769"/>
      <c r="G24" s="769"/>
      <c r="H24" s="769"/>
      <c r="I24" s="769"/>
    </row>
    <row r="25" spans="1:14" ht="11.25" customHeight="1">
      <c r="A25" s="611"/>
      <c r="B25" s="533" t="s">
        <v>413</v>
      </c>
      <c r="C25" s="533" t="s">
        <v>414</v>
      </c>
      <c r="D25" s="738" t="s">
        <v>871</v>
      </c>
      <c r="E25" s="756"/>
      <c r="F25" s="756">
        <v>-2</v>
      </c>
      <c r="G25" s="756">
        <v>2</v>
      </c>
      <c r="H25" s="756"/>
      <c r="I25" s="756"/>
    </row>
    <row r="26" spans="1:14" ht="11.25" customHeight="1">
      <c r="A26" s="658"/>
      <c r="B26" s="533" t="s">
        <v>153</v>
      </c>
      <c r="C26" s="533" t="s">
        <v>154</v>
      </c>
      <c r="D26" s="738" t="s">
        <v>871</v>
      </c>
      <c r="E26" s="756">
        <v>6</v>
      </c>
      <c r="F26" s="756">
        <v>3</v>
      </c>
      <c r="G26" s="756">
        <v>3</v>
      </c>
      <c r="H26" s="756">
        <v>6</v>
      </c>
      <c r="I26" s="756"/>
    </row>
    <row r="27" spans="1:14" ht="11.25" customHeight="1">
      <c r="A27" s="658"/>
      <c r="B27" s="533" t="s">
        <v>151</v>
      </c>
      <c r="C27" s="533" t="s">
        <v>152</v>
      </c>
      <c r="D27" s="738" t="s">
        <v>871</v>
      </c>
      <c r="E27" s="756">
        <v>1</v>
      </c>
      <c r="F27" s="756">
        <v>1</v>
      </c>
      <c r="G27" s="756"/>
      <c r="H27" s="756">
        <v>1</v>
      </c>
      <c r="I27" s="756"/>
    </row>
    <row r="28" spans="1:14">
      <c r="A28" s="634"/>
      <c r="B28" s="221"/>
      <c r="C28" s="221"/>
      <c r="D28" s="306"/>
      <c r="E28" s="306"/>
      <c r="F28" s="306"/>
      <c r="G28" s="306"/>
      <c r="H28" s="306"/>
      <c r="I28" s="307"/>
    </row>
    <row r="29" spans="1:14">
      <c r="A29" s="1148">
        <v>2013</v>
      </c>
      <c r="B29" s="1148"/>
      <c r="C29" s="335"/>
      <c r="D29" s="354"/>
      <c r="E29" s="354"/>
      <c r="F29" s="354"/>
      <c r="G29" s="354"/>
      <c r="H29" s="354"/>
      <c r="I29" s="354"/>
    </row>
    <row r="30" spans="1:14" ht="45" customHeight="1">
      <c r="A30" s="1127" t="s">
        <v>744</v>
      </c>
      <c r="B30" s="1127"/>
      <c r="C30" s="358"/>
      <c r="D30" s="318" t="s">
        <v>184</v>
      </c>
      <c r="E30" s="318" t="s">
        <v>566</v>
      </c>
      <c r="F30" s="318" t="s">
        <v>331</v>
      </c>
      <c r="G30" s="318" t="s">
        <v>377</v>
      </c>
      <c r="H30" s="318" t="s">
        <v>1061</v>
      </c>
      <c r="I30" s="318" t="s">
        <v>974</v>
      </c>
    </row>
    <row r="31" spans="1:14" ht="11.25" customHeight="1">
      <c r="A31" s="1144" t="s">
        <v>975</v>
      </c>
      <c r="B31" s="1144"/>
      <c r="C31" s="657"/>
      <c r="D31" s="659"/>
      <c r="E31" s="659"/>
      <c r="F31" s="659"/>
      <c r="G31" s="659"/>
      <c r="H31" s="659"/>
      <c r="I31" s="659"/>
    </row>
    <row r="32" spans="1:14">
      <c r="A32" s="658"/>
      <c r="B32" s="533" t="s">
        <v>698</v>
      </c>
      <c r="C32" s="533" t="s">
        <v>154</v>
      </c>
      <c r="D32" s="609" t="s">
        <v>872</v>
      </c>
      <c r="E32" s="570">
        <v>36</v>
      </c>
      <c r="F32" s="570">
        <v>25</v>
      </c>
      <c r="G32" s="570">
        <v>11</v>
      </c>
      <c r="H32" s="570">
        <v>31</v>
      </c>
      <c r="I32" s="570">
        <v>2</v>
      </c>
    </row>
    <row r="33" spans="1:9">
      <c r="A33" s="658"/>
      <c r="B33" s="533" t="s">
        <v>306</v>
      </c>
      <c r="C33" s="533" t="s">
        <v>246</v>
      </c>
      <c r="D33" s="609" t="s">
        <v>872</v>
      </c>
      <c r="E33" s="570">
        <v>332</v>
      </c>
      <c r="F33" s="570">
        <v>125</v>
      </c>
      <c r="G33" s="570">
        <v>207</v>
      </c>
      <c r="H33" s="570">
        <v>272</v>
      </c>
      <c r="I33" s="570">
        <v>53</v>
      </c>
    </row>
    <row r="34" spans="1:9">
      <c r="A34" s="658"/>
      <c r="B34" s="533" t="s">
        <v>940</v>
      </c>
      <c r="C34" s="533" t="s">
        <v>800</v>
      </c>
      <c r="D34" s="609" t="s">
        <v>872</v>
      </c>
      <c r="E34" s="570">
        <v>28</v>
      </c>
      <c r="F34" s="570">
        <v>21</v>
      </c>
      <c r="G34" s="570">
        <v>7</v>
      </c>
      <c r="H34" s="570">
        <v>2</v>
      </c>
      <c r="I34" s="570">
        <v>-1</v>
      </c>
    </row>
    <row r="35" spans="1:9">
      <c r="A35" s="658"/>
      <c r="B35" s="533" t="s">
        <v>58</v>
      </c>
      <c r="C35" s="533" t="s">
        <v>150</v>
      </c>
      <c r="D35" s="609" t="s">
        <v>872</v>
      </c>
      <c r="E35" s="570">
        <v>1</v>
      </c>
      <c r="F35" s="570">
        <v>1</v>
      </c>
      <c r="G35" s="570"/>
      <c r="H35" s="570">
        <v>1</v>
      </c>
      <c r="I35" s="570"/>
    </row>
    <row r="36" spans="1:9">
      <c r="A36" s="1144" t="s">
        <v>976</v>
      </c>
      <c r="B36" s="1144"/>
      <c r="C36" s="611"/>
      <c r="D36" s="567"/>
      <c r="E36" s="567"/>
      <c r="F36" s="567"/>
      <c r="G36" s="567"/>
      <c r="H36" s="567"/>
      <c r="I36" s="567"/>
    </row>
    <row r="37" spans="1:9">
      <c r="A37" s="658"/>
      <c r="B37" s="533" t="s">
        <v>413</v>
      </c>
      <c r="C37" s="533" t="s">
        <v>414</v>
      </c>
      <c r="D37" s="609" t="s">
        <v>871</v>
      </c>
      <c r="E37" s="570"/>
      <c r="F37" s="570">
        <v>-2</v>
      </c>
      <c r="G37" s="570">
        <v>2</v>
      </c>
      <c r="H37" s="570"/>
      <c r="I37" s="570"/>
    </row>
    <row r="38" spans="1:9">
      <c r="A38" s="658"/>
      <c r="B38" s="533" t="s">
        <v>153</v>
      </c>
      <c r="C38" s="533" t="s">
        <v>154</v>
      </c>
      <c r="D38" s="609" t="s">
        <v>871</v>
      </c>
      <c r="E38" s="570">
        <v>5</v>
      </c>
      <c r="F38" s="570">
        <v>3</v>
      </c>
      <c r="G38" s="570">
        <v>2</v>
      </c>
      <c r="H38" s="570">
        <v>7</v>
      </c>
      <c r="I38" s="570"/>
    </row>
    <row r="39" spans="1:9">
      <c r="A39" s="658"/>
      <c r="B39" s="533" t="s">
        <v>151</v>
      </c>
      <c r="C39" s="533" t="s">
        <v>152</v>
      </c>
      <c r="D39" s="609" t="s">
        <v>871</v>
      </c>
      <c r="E39" s="570">
        <v>1</v>
      </c>
      <c r="F39" s="570">
        <v>1</v>
      </c>
      <c r="G39" s="570"/>
      <c r="H39" s="570">
        <v>1</v>
      </c>
      <c r="I39" s="570"/>
    </row>
    <row r="40" spans="1:9">
      <c r="A40" s="658"/>
      <c r="B40" s="533" t="s">
        <v>185</v>
      </c>
      <c r="C40" s="533" t="s">
        <v>154</v>
      </c>
      <c r="D40" s="609" t="s">
        <v>941</v>
      </c>
      <c r="E40" s="570">
        <v>199</v>
      </c>
      <c r="F40" s="570">
        <v>42</v>
      </c>
      <c r="G40" s="570">
        <v>157</v>
      </c>
      <c r="H40" s="570">
        <v>36</v>
      </c>
      <c r="I40" s="570">
        <v>-17</v>
      </c>
    </row>
    <row r="41" spans="1:9">
      <c r="A41" s="634"/>
      <c r="B41" s="359"/>
      <c r="C41" s="359"/>
      <c r="D41" s="452"/>
      <c r="E41" s="360"/>
      <c r="F41" s="360"/>
      <c r="G41" s="360"/>
      <c r="H41" s="360"/>
      <c r="I41" s="360"/>
    </row>
    <row r="42" spans="1:9">
      <c r="A42" s="249"/>
      <c r="B42" s="450"/>
      <c r="C42" s="451"/>
      <c r="D42" s="394"/>
      <c r="E42" s="308"/>
      <c r="F42" s="308"/>
      <c r="G42" s="308"/>
      <c r="H42" s="308"/>
      <c r="I42" s="308"/>
    </row>
    <row r="43" spans="1:9">
      <c r="B43" s="303"/>
      <c r="C43" s="303"/>
      <c r="D43" s="353"/>
      <c r="E43" s="309"/>
      <c r="F43" s="309"/>
      <c r="H43" s="309"/>
      <c r="I43" s="309"/>
    </row>
    <row r="46" spans="1:9">
      <c r="B46" s="303"/>
      <c r="C46" s="226"/>
      <c r="D46" s="232"/>
      <c r="E46" s="232"/>
      <c r="F46" s="232"/>
      <c r="G46" s="232"/>
      <c r="H46" s="232"/>
      <c r="I46" s="232"/>
    </row>
  </sheetData>
  <mergeCells count="20">
    <mergeCell ref="A1:I1"/>
    <mergeCell ref="A13:I13"/>
    <mergeCell ref="A16:I16"/>
    <mergeCell ref="A18:B18"/>
    <mergeCell ref="A29:B29"/>
    <mergeCell ref="A19:B19"/>
    <mergeCell ref="A20:B20"/>
    <mergeCell ref="A24:B24"/>
    <mergeCell ref="A9:B9"/>
    <mergeCell ref="A36:B36"/>
    <mergeCell ref="A31:B31"/>
    <mergeCell ref="A30:B30"/>
    <mergeCell ref="A3:B3"/>
    <mergeCell ref="A4:B4"/>
    <mergeCell ref="A5:B5"/>
    <mergeCell ref="A6:B6"/>
    <mergeCell ref="A7:B7"/>
    <mergeCell ref="A8:B8"/>
    <mergeCell ref="A10:B10"/>
    <mergeCell ref="A11:B11"/>
  </mergeCells>
  <phoneticPr fontId="0" type="noConversion"/>
  <pageMargins left="0.75" right="0.75" top="1" bottom="1" header="0.5" footer="0.5"/>
  <pageSetup scale="84"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21"/>
  <sheetViews>
    <sheetView zoomScaleNormal="100" workbookViewId="0">
      <selection activeCell="A4" sqref="A4"/>
    </sheetView>
  </sheetViews>
  <sheetFormatPr defaultColWidth="8.83203125" defaultRowHeight="11.25"/>
  <cols>
    <col min="1" max="1" width="3.33203125" style="244" customWidth="1"/>
    <col min="2" max="2" width="55.33203125" style="226" customWidth="1"/>
    <col min="3" max="6" width="17.83203125" style="233" customWidth="1"/>
    <col min="7" max="17" width="3.6640625" style="205" customWidth="1"/>
    <col min="18" max="16384" width="8.83203125" style="205"/>
  </cols>
  <sheetData>
    <row r="1" spans="1:6" ht="15.75" customHeight="1">
      <c r="A1" s="1149" t="s">
        <v>1292</v>
      </c>
      <c r="B1" s="1149"/>
      <c r="C1" s="1149"/>
      <c r="D1" s="1149"/>
      <c r="E1" s="1149"/>
      <c r="F1" s="1149"/>
    </row>
    <row r="2" spans="1:6" ht="11.25" customHeight="1">
      <c r="A2" s="634"/>
      <c r="B2" s="370"/>
      <c r="C2" s="383"/>
      <c r="D2" s="383"/>
      <c r="E2" s="384"/>
      <c r="F2" s="384"/>
    </row>
    <row r="3" spans="1:6" ht="33.75" customHeight="1">
      <c r="A3" s="1099" t="s">
        <v>1463</v>
      </c>
      <c r="B3" s="1099"/>
      <c r="C3" s="1099"/>
      <c r="D3" s="1099"/>
      <c r="E3" s="1099"/>
      <c r="F3" s="1099"/>
    </row>
    <row r="4" spans="1:6">
      <c r="A4" s="347"/>
      <c r="B4" s="304"/>
      <c r="C4" s="313"/>
      <c r="D4" s="313"/>
      <c r="E4" s="306"/>
      <c r="F4" s="306"/>
    </row>
    <row r="5" spans="1:6">
      <c r="A5" s="1127" t="s">
        <v>744</v>
      </c>
      <c r="B5" s="1127"/>
      <c r="C5" s="357"/>
      <c r="D5" s="381"/>
      <c r="E5" s="781">
        <v>2014</v>
      </c>
      <c r="F5" s="322">
        <v>2013</v>
      </c>
    </row>
    <row r="6" spans="1:6">
      <c r="A6" s="1145" t="s">
        <v>925</v>
      </c>
      <c r="B6" s="1145"/>
      <c r="C6" s="665"/>
      <c r="D6" s="666"/>
      <c r="E6" s="756">
        <v>15</v>
      </c>
      <c r="F6" s="570">
        <v>44</v>
      </c>
    </row>
    <row r="7" spans="1:6">
      <c r="A7" s="1145" t="s">
        <v>656</v>
      </c>
      <c r="B7" s="1145"/>
      <c r="C7" s="665"/>
      <c r="D7" s="666"/>
      <c r="E7" s="756">
        <v>1</v>
      </c>
      <c r="F7" s="667">
        <v>4</v>
      </c>
    </row>
    <row r="8" spans="1:6">
      <c r="A8" s="1145" t="s">
        <v>987</v>
      </c>
      <c r="B8" s="1145"/>
      <c r="C8" s="665"/>
      <c r="D8" s="666"/>
      <c r="E8" s="756"/>
      <c r="F8" s="570">
        <v>-24</v>
      </c>
    </row>
    <row r="9" spans="1:6">
      <c r="A9" s="1146" t="s">
        <v>1038</v>
      </c>
      <c r="B9" s="1146"/>
      <c r="C9" s="669"/>
      <c r="D9" s="669"/>
      <c r="E9" s="815"/>
      <c r="F9" s="670">
        <v>-9</v>
      </c>
    </row>
    <row r="10" spans="1:6">
      <c r="A10" s="1068" t="s">
        <v>924</v>
      </c>
      <c r="B10" s="1068"/>
      <c r="C10" s="622"/>
      <c r="D10" s="637"/>
      <c r="E10" s="749">
        <v>16</v>
      </c>
      <c r="F10" s="615">
        <v>15</v>
      </c>
    </row>
    <row r="11" spans="1:6">
      <c r="A11" s="347"/>
      <c r="B11" s="367"/>
      <c r="C11" s="305"/>
      <c r="D11" s="305"/>
      <c r="E11" s="305"/>
      <c r="F11" s="305"/>
    </row>
    <row r="12" spans="1:6">
      <c r="A12" s="347"/>
      <c r="B12" s="367"/>
      <c r="C12" s="307"/>
      <c r="D12" s="386"/>
      <c r="E12" s="305"/>
      <c r="F12" s="305"/>
    </row>
    <row r="13" spans="1:6">
      <c r="A13" s="347"/>
      <c r="B13" s="367"/>
      <c r="C13" s="816"/>
      <c r="D13" s="817">
        <v>2014</v>
      </c>
      <c r="E13" s="673"/>
      <c r="F13" s="674">
        <v>2013</v>
      </c>
    </row>
    <row r="14" spans="1:6">
      <c r="A14" s="1065" t="s">
        <v>744</v>
      </c>
      <c r="B14" s="1065"/>
      <c r="C14" s="818" t="s">
        <v>958</v>
      </c>
      <c r="D14" s="818" t="s">
        <v>841</v>
      </c>
      <c r="E14" s="672" t="s">
        <v>958</v>
      </c>
      <c r="F14" s="672" t="s">
        <v>841</v>
      </c>
    </row>
    <row r="15" spans="1:6">
      <c r="A15" s="1144" t="s">
        <v>27</v>
      </c>
      <c r="B15" s="1144"/>
      <c r="C15" s="819"/>
      <c r="D15" s="819"/>
      <c r="E15" s="567"/>
      <c r="F15" s="668"/>
    </row>
    <row r="16" spans="1:6">
      <c r="A16" s="671"/>
      <c r="B16" s="638" t="s">
        <v>652</v>
      </c>
      <c r="C16" s="815">
        <v>16</v>
      </c>
      <c r="D16" s="815">
        <v>16</v>
      </c>
      <c r="E16" s="545">
        <v>15</v>
      </c>
      <c r="F16" s="670">
        <v>15</v>
      </c>
    </row>
    <row r="17" spans="1:6">
      <c r="A17" s="1068" t="s">
        <v>653</v>
      </c>
      <c r="B17" s="1068"/>
      <c r="C17" s="749">
        <v>16</v>
      </c>
      <c r="D17" s="749">
        <v>16</v>
      </c>
      <c r="E17" s="615">
        <v>15</v>
      </c>
      <c r="F17" s="615">
        <v>15</v>
      </c>
    </row>
    <row r="18" spans="1:6">
      <c r="A18" s="634"/>
      <c r="B18" s="310"/>
      <c r="C18" s="313"/>
      <c r="D18" s="313"/>
      <c r="E18" s="306"/>
      <c r="F18" s="305"/>
    </row>
    <row r="19" spans="1:6" ht="35.25" customHeight="1">
      <c r="A19" s="1100" t="s">
        <v>1251</v>
      </c>
      <c r="B19" s="1100"/>
      <c r="C19" s="1100"/>
      <c r="D19" s="1100"/>
      <c r="E19" s="1100"/>
      <c r="F19" s="1100"/>
    </row>
    <row r="21" spans="1:6">
      <c r="A21" s="1100" t="s">
        <v>1323</v>
      </c>
      <c r="B21" s="1100"/>
      <c r="C21" s="1100"/>
      <c r="D21" s="1100"/>
      <c r="E21" s="1100"/>
      <c r="F21" s="1100"/>
    </row>
  </sheetData>
  <mergeCells count="13">
    <mergeCell ref="A21:F21"/>
    <mergeCell ref="A14:B14"/>
    <mergeCell ref="A19:F19"/>
    <mergeCell ref="A17:B17"/>
    <mergeCell ref="A15:B15"/>
    <mergeCell ref="A8:B8"/>
    <mergeCell ref="A9:B9"/>
    <mergeCell ref="A10:B10"/>
    <mergeCell ref="A1:F1"/>
    <mergeCell ref="A3:F3"/>
    <mergeCell ref="A5:B5"/>
    <mergeCell ref="A6:B6"/>
    <mergeCell ref="A7:B7"/>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0"/>
  <sheetViews>
    <sheetView zoomScaleNormal="100" workbookViewId="0">
      <selection activeCell="A21" sqref="A21"/>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13" ht="15.75">
      <c r="A1" s="1085" t="s">
        <v>1293</v>
      </c>
      <c r="B1" s="1111"/>
      <c r="C1" s="1111"/>
    </row>
    <row r="2" spans="1:13" ht="11.25" customHeight="1">
      <c r="A2" s="370"/>
      <c r="B2" s="387"/>
      <c r="C2" s="387"/>
    </row>
    <row r="3" spans="1:13">
      <c r="A3" s="317" t="s">
        <v>744</v>
      </c>
      <c r="B3" s="781">
        <v>2014</v>
      </c>
      <c r="C3" s="322">
        <v>2013</v>
      </c>
    </row>
    <row r="4" spans="1:13">
      <c r="A4" s="533" t="s">
        <v>654</v>
      </c>
      <c r="B4" s="756">
        <v>441</v>
      </c>
      <c r="C4" s="570">
        <v>420</v>
      </c>
    </row>
    <row r="5" spans="1:13">
      <c r="A5" s="533" t="s">
        <v>65</v>
      </c>
      <c r="B5" s="756">
        <v>641</v>
      </c>
      <c r="C5" s="570">
        <v>873</v>
      </c>
    </row>
    <row r="6" spans="1:13">
      <c r="A6" s="533" t="s">
        <v>66</v>
      </c>
      <c r="B6" s="756">
        <v>38</v>
      </c>
      <c r="C6" s="570">
        <v>47</v>
      </c>
      <c r="M6" s="240"/>
    </row>
    <row r="7" spans="1:13">
      <c r="A7" s="638" t="s">
        <v>759</v>
      </c>
      <c r="B7" s="748">
        <v>35</v>
      </c>
      <c r="C7" s="545">
        <v>28</v>
      </c>
    </row>
    <row r="8" spans="1:13">
      <c r="A8" s="617" t="s">
        <v>679</v>
      </c>
      <c r="B8" s="749">
        <v>1156</v>
      </c>
      <c r="C8" s="615">
        <v>1367</v>
      </c>
    </row>
    <row r="9" spans="1:13">
      <c r="A9" s="221"/>
      <c r="B9" s="222"/>
      <c r="C9" s="222"/>
    </row>
    <row r="10" spans="1:13">
      <c r="A10" s="1103" t="s">
        <v>1397</v>
      </c>
      <c r="B10" s="1103"/>
      <c r="C10" s="1103"/>
    </row>
  </sheetData>
  <mergeCells count="2">
    <mergeCell ref="A1:C1"/>
    <mergeCell ref="A10:C10"/>
  </mergeCells>
  <phoneticPr fontId="51"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51"/>
  <sheetViews>
    <sheetView topLeftCell="A30" zoomScaleNormal="100" workbookViewId="0">
      <selection activeCell="I38" sqref="I38"/>
    </sheetView>
  </sheetViews>
  <sheetFormatPr defaultColWidth="8.83203125" defaultRowHeight="11.25"/>
  <cols>
    <col min="1" max="1" width="3.33203125" style="226" customWidth="1"/>
    <col min="2" max="2" width="45" style="226" customWidth="1"/>
    <col min="3" max="9" width="11.6640625" style="233" customWidth="1"/>
    <col min="10" max="17" width="3.6640625" style="205" customWidth="1"/>
    <col min="18" max="16384" width="8.83203125" style="205"/>
  </cols>
  <sheetData>
    <row r="1" spans="1:9" ht="15.75">
      <c r="A1" s="1053" t="s">
        <v>1294</v>
      </c>
      <c r="B1" s="1154"/>
      <c r="C1" s="1154"/>
      <c r="D1" s="1154"/>
      <c r="E1" s="1154"/>
      <c r="F1" s="1154"/>
      <c r="G1" s="1154"/>
      <c r="H1" s="1154"/>
      <c r="I1" s="1154"/>
    </row>
    <row r="2" spans="1:9">
      <c r="A2" s="220"/>
      <c r="B2" s="221"/>
      <c r="C2" s="222"/>
      <c r="D2" s="222"/>
      <c r="E2" s="222"/>
      <c r="F2" s="222"/>
      <c r="G2" s="222"/>
      <c r="H2" s="222"/>
      <c r="I2" s="222"/>
    </row>
    <row r="3" spans="1:9">
      <c r="A3" s="1157">
        <v>2014</v>
      </c>
      <c r="B3" s="1158"/>
      <c r="C3" s="223"/>
      <c r="D3" s="223"/>
      <c r="E3" s="223"/>
      <c r="F3" s="223"/>
      <c r="G3" s="223"/>
      <c r="H3" s="223"/>
      <c r="I3" s="223"/>
    </row>
    <row r="4" spans="1:9" ht="90" customHeight="1">
      <c r="A4" s="1127" t="s">
        <v>744</v>
      </c>
      <c r="B4" s="1150"/>
      <c r="C4" s="804" t="s">
        <v>1057</v>
      </c>
      <c r="D4" s="804" t="s">
        <v>977</v>
      </c>
      <c r="E4" s="804" t="s">
        <v>978</v>
      </c>
      <c r="F4" s="804" t="s">
        <v>979</v>
      </c>
      <c r="G4" s="804" t="s">
        <v>993</v>
      </c>
      <c r="H4" s="804" t="s">
        <v>995</v>
      </c>
      <c r="I4" s="804" t="s">
        <v>996</v>
      </c>
    </row>
    <row r="5" spans="1:9" ht="11.25" customHeight="1">
      <c r="A5" s="1144" t="s">
        <v>844</v>
      </c>
      <c r="B5" s="1144"/>
      <c r="C5" s="820"/>
      <c r="D5" s="820"/>
      <c r="E5" s="820"/>
      <c r="F5" s="820"/>
      <c r="G5" s="820"/>
      <c r="H5" s="820"/>
      <c r="I5" s="820"/>
    </row>
    <row r="6" spans="1:9">
      <c r="A6" s="909"/>
      <c r="B6" s="910" t="s">
        <v>960</v>
      </c>
      <c r="C6" s="756"/>
      <c r="D6" s="756"/>
      <c r="E6" s="756"/>
      <c r="F6" s="756">
        <v>16</v>
      </c>
      <c r="G6" s="756"/>
      <c r="H6" s="756">
        <v>16</v>
      </c>
      <c r="I6" s="756">
        <v>16</v>
      </c>
    </row>
    <row r="7" spans="1:9">
      <c r="A7" s="909"/>
      <c r="B7" s="910" t="s">
        <v>357</v>
      </c>
      <c r="C7" s="756"/>
      <c r="D7" s="756"/>
      <c r="E7" s="756">
        <v>1</v>
      </c>
      <c r="F7" s="756"/>
      <c r="G7" s="756"/>
      <c r="H7" s="756">
        <v>1</v>
      </c>
      <c r="I7" s="756">
        <v>1</v>
      </c>
    </row>
    <row r="8" spans="1:9">
      <c r="A8" s="909"/>
      <c r="B8" s="910" t="s">
        <v>556</v>
      </c>
      <c r="C8" s="756"/>
      <c r="D8" s="756"/>
      <c r="E8" s="756">
        <v>4</v>
      </c>
      <c r="F8" s="756"/>
      <c r="G8" s="756"/>
      <c r="H8" s="756">
        <v>4</v>
      </c>
      <c r="I8" s="756">
        <v>4</v>
      </c>
    </row>
    <row r="9" spans="1:9">
      <c r="A9" s="1144" t="s">
        <v>845</v>
      </c>
      <c r="B9" s="1144"/>
      <c r="C9" s="820"/>
      <c r="D9" s="820"/>
      <c r="E9" s="820"/>
      <c r="F9" s="820"/>
      <c r="G9" s="820"/>
      <c r="H9" s="820"/>
      <c r="I9" s="820"/>
    </row>
    <row r="10" spans="1:9">
      <c r="A10" s="909"/>
      <c r="B10" s="910" t="s">
        <v>358</v>
      </c>
      <c r="C10" s="756"/>
      <c r="D10" s="756"/>
      <c r="E10" s="756">
        <v>1</v>
      </c>
      <c r="F10" s="756"/>
      <c r="G10" s="756"/>
      <c r="H10" s="756">
        <v>1</v>
      </c>
      <c r="I10" s="756">
        <v>1</v>
      </c>
    </row>
    <row r="11" spans="1:9">
      <c r="A11" s="909"/>
      <c r="B11" s="910" t="s">
        <v>359</v>
      </c>
      <c r="C11" s="756"/>
      <c r="D11" s="756"/>
      <c r="E11" s="756">
        <v>1186</v>
      </c>
      <c r="F11" s="756"/>
      <c r="G11" s="756"/>
      <c r="H11" s="756">
        <v>1186</v>
      </c>
      <c r="I11" s="756">
        <v>1186</v>
      </c>
    </row>
    <row r="12" spans="1:9">
      <c r="A12" s="909"/>
      <c r="B12" s="910" t="s">
        <v>51</v>
      </c>
      <c r="C12" s="756">
        <v>16</v>
      </c>
      <c r="D12" s="756"/>
      <c r="E12" s="756"/>
      <c r="F12" s="756"/>
      <c r="G12" s="756"/>
      <c r="H12" s="756">
        <v>16</v>
      </c>
      <c r="I12" s="756">
        <v>16</v>
      </c>
    </row>
    <row r="13" spans="1:9">
      <c r="A13" s="611"/>
      <c r="B13" s="611" t="s">
        <v>556</v>
      </c>
      <c r="C13" s="756"/>
      <c r="D13" s="756">
        <v>6</v>
      </c>
      <c r="E13" s="756"/>
      <c r="F13" s="756"/>
      <c r="G13" s="756"/>
      <c r="H13" s="756">
        <v>6</v>
      </c>
      <c r="I13" s="756">
        <v>6</v>
      </c>
    </row>
    <row r="14" spans="1:9">
      <c r="A14" s="644"/>
      <c r="B14" s="644" t="s">
        <v>560</v>
      </c>
      <c r="C14" s="748"/>
      <c r="D14" s="748"/>
      <c r="E14" s="748">
        <v>571</v>
      </c>
      <c r="F14" s="748"/>
      <c r="G14" s="748"/>
      <c r="H14" s="748">
        <v>571</v>
      </c>
      <c r="I14" s="748">
        <v>571</v>
      </c>
    </row>
    <row r="15" spans="1:9" ht="11.25" customHeight="1">
      <c r="A15" s="1068" t="s">
        <v>846</v>
      </c>
      <c r="B15" s="1068"/>
      <c r="C15" s="749">
        <v>16</v>
      </c>
      <c r="D15" s="749">
        <v>6</v>
      </c>
      <c r="E15" s="749">
        <v>1763</v>
      </c>
      <c r="F15" s="749">
        <v>16</v>
      </c>
      <c r="G15" s="749"/>
      <c r="H15" s="749">
        <v>1801</v>
      </c>
      <c r="I15" s="749">
        <v>1801</v>
      </c>
    </row>
    <row r="16" spans="1:9">
      <c r="A16" s="611"/>
      <c r="B16" s="611"/>
      <c r="C16" s="769"/>
      <c r="D16" s="769"/>
      <c r="E16" s="769"/>
      <c r="F16" s="769"/>
      <c r="G16" s="769"/>
      <c r="H16" s="769"/>
      <c r="I16" s="769"/>
    </row>
    <row r="17" spans="1:9">
      <c r="A17" s="1144" t="s">
        <v>108</v>
      </c>
      <c r="B17" s="1144"/>
      <c r="C17" s="820"/>
      <c r="D17" s="820"/>
      <c r="E17" s="820"/>
      <c r="F17" s="820"/>
      <c r="G17" s="820"/>
      <c r="H17" s="820"/>
      <c r="I17" s="820"/>
    </row>
    <row r="18" spans="1:9">
      <c r="A18" s="611"/>
      <c r="B18" s="533" t="s">
        <v>684</v>
      </c>
      <c r="C18" s="756"/>
      <c r="D18" s="756"/>
      <c r="E18" s="756"/>
      <c r="F18" s="756"/>
      <c r="G18" s="756">
        <v>537</v>
      </c>
      <c r="H18" s="756">
        <v>537</v>
      </c>
      <c r="I18" s="756">
        <v>550</v>
      </c>
    </row>
    <row r="19" spans="1:9">
      <c r="A19" s="1144" t="s">
        <v>109</v>
      </c>
      <c r="B19" s="1144"/>
      <c r="C19" s="820"/>
      <c r="D19" s="820"/>
      <c r="E19" s="820"/>
      <c r="F19" s="820"/>
      <c r="G19" s="820"/>
      <c r="H19" s="820"/>
      <c r="I19" s="820"/>
    </row>
    <row r="20" spans="1:9">
      <c r="A20" s="611"/>
      <c r="B20" s="533" t="s">
        <v>684</v>
      </c>
      <c r="C20" s="756"/>
      <c r="D20" s="756"/>
      <c r="E20" s="756"/>
      <c r="F20" s="756"/>
      <c r="G20" s="756">
        <v>129</v>
      </c>
      <c r="H20" s="756">
        <v>129</v>
      </c>
      <c r="I20" s="756">
        <v>129</v>
      </c>
    </row>
    <row r="21" spans="1:9">
      <c r="A21" s="611"/>
      <c r="B21" s="533" t="s">
        <v>365</v>
      </c>
      <c r="C21" s="756"/>
      <c r="D21" s="756"/>
      <c r="E21" s="756"/>
      <c r="F21" s="756"/>
      <c r="G21" s="756">
        <v>436</v>
      </c>
      <c r="H21" s="756">
        <v>436</v>
      </c>
      <c r="I21" s="756">
        <v>436</v>
      </c>
    </row>
    <row r="22" spans="1:9">
      <c r="A22" s="611"/>
      <c r="B22" s="533" t="s">
        <v>51</v>
      </c>
      <c r="C22" s="756">
        <v>67</v>
      </c>
      <c r="D22" s="756"/>
      <c r="E22" s="756"/>
      <c r="F22" s="756"/>
      <c r="G22" s="756"/>
      <c r="H22" s="756">
        <v>67</v>
      </c>
      <c r="I22" s="756">
        <v>67</v>
      </c>
    </row>
    <row r="23" spans="1:9">
      <c r="A23" s="644"/>
      <c r="B23" s="638" t="s">
        <v>731</v>
      </c>
      <c r="C23" s="748"/>
      <c r="D23" s="748"/>
      <c r="E23" s="748"/>
      <c r="F23" s="748"/>
      <c r="G23" s="748">
        <v>7</v>
      </c>
      <c r="H23" s="748">
        <v>7</v>
      </c>
      <c r="I23" s="748">
        <v>7</v>
      </c>
    </row>
    <row r="24" spans="1:9" ht="11.25" customHeight="1">
      <c r="A24" s="1068" t="s">
        <v>846</v>
      </c>
      <c r="B24" s="1153"/>
      <c r="C24" s="749">
        <v>67</v>
      </c>
      <c r="D24" s="749"/>
      <c r="E24" s="749"/>
      <c r="F24" s="749"/>
      <c r="G24" s="749">
        <v>1109</v>
      </c>
      <c r="H24" s="749">
        <v>1176</v>
      </c>
      <c r="I24" s="749">
        <v>1189</v>
      </c>
    </row>
    <row r="25" spans="1:9" ht="11.25" customHeight="1">
      <c r="A25" s="894"/>
      <c r="B25" s="328"/>
      <c r="C25" s="222"/>
      <c r="D25" s="222"/>
      <c r="E25" s="222"/>
      <c r="F25" s="222"/>
      <c r="G25" s="222"/>
      <c r="H25" s="222"/>
      <c r="I25" s="222"/>
    </row>
    <row r="26" spans="1:9">
      <c r="A26" s="220"/>
      <c r="B26" s="221"/>
      <c r="C26" s="222"/>
      <c r="D26" s="222"/>
      <c r="E26" s="222"/>
      <c r="F26" s="222"/>
      <c r="G26" s="222"/>
      <c r="H26" s="222"/>
      <c r="I26" s="222"/>
    </row>
    <row r="27" spans="1:9">
      <c r="A27" s="1155">
        <v>2013</v>
      </c>
      <c r="B27" s="1156"/>
      <c r="C27" s="223"/>
      <c r="D27" s="223"/>
      <c r="E27" s="223"/>
      <c r="F27" s="223"/>
      <c r="G27" s="223"/>
      <c r="H27" s="223"/>
      <c r="I27" s="223"/>
    </row>
    <row r="28" spans="1:9" ht="90" customHeight="1">
      <c r="A28" s="1151" t="s">
        <v>744</v>
      </c>
      <c r="B28" s="1152"/>
      <c r="C28" s="287" t="s">
        <v>1464</v>
      </c>
      <c r="D28" s="287" t="s">
        <v>977</v>
      </c>
      <c r="E28" s="287" t="s">
        <v>978</v>
      </c>
      <c r="F28" s="287" t="s">
        <v>979</v>
      </c>
      <c r="G28" s="287" t="s">
        <v>993</v>
      </c>
      <c r="H28" s="287" t="s">
        <v>995</v>
      </c>
      <c r="I28" s="287" t="s">
        <v>996</v>
      </c>
    </row>
    <row r="29" spans="1:9">
      <c r="A29" s="611"/>
      <c r="B29" s="611"/>
      <c r="C29" s="567"/>
      <c r="D29" s="567"/>
      <c r="E29" s="567"/>
      <c r="F29" s="567"/>
      <c r="G29" s="567"/>
      <c r="H29" s="567"/>
      <c r="I29" s="567"/>
    </row>
    <row r="30" spans="1:9">
      <c r="A30" s="1144" t="s">
        <v>844</v>
      </c>
      <c r="B30" s="1144"/>
      <c r="C30" s="1144"/>
      <c r="D30" s="1144"/>
      <c r="E30" s="1144"/>
      <c r="F30" s="1144"/>
      <c r="G30" s="1144"/>
      <c r="H30" s="1144"/>
      <c r="I30" s="1144"/>
    </row>
    <row r="31" spans="1:9">
      <c r="A31" s="611"/>
      <c r="B31" s="533" t="s">
        <v>960</v>
      </c>
      <c r="C31" s="570"/>
      <c r="D31" s="570"/>
      <c r="E31" s="570"/>
      <c r="F31" s="570">
        <v>15</v>
      </c>
      <c r="G31" s="570"/>
      <c r="H31" s="570">
        <v>15</v>
      </c>
      <c r="I31" s="570">
        <v>15</v>
      </c>
    </row>
    <row r="32" spans="1:9">
      <c r="A32" s="909"/>
      <c r="B32" s="910" t="s">
        <v>357</v>
      </c>
      <c r="C32" s="570"/>
      <c r="D32" s="570"/>
      <c r="E32" s="570">
        <v>1</v>
      </c>
      <c r="F32" s="570"/>
      <c r="G32" s="570"/>
      <c r="H32" s="570">
        <v>1</v>
      </c>
      <c r="I32" s="570">
        <v>1</v>
      </c>
    </row>
    <row r="33" spans="1:10">
      <c r="A33" s="909"/>
      <c r="B33" s="910" t="s">
        <v>556</v>
      </c>
      <c r="C33" s="570"/>
      <c r="D33" s="570"/>
      <c r="E33" s="570">
        <v>5</v>
      </c>
      <c r="F33" s="570"/>
      <c r="G33" s="570"/>
      <c r="H33" s="570">
        <v>5</v>
      </c>
      <c r="I33" s="570">
        <v>5</v>
      </c>
    </row>
    <row r="34" spans="1:10">
      <c r="A34" s="1144" t="s">
        <v>845</v>
      </c>
      <c r="B34" s="1144"/>
      <c r="C34" s="1144"/>
      <c r="D34" s="1144"/>
      <c r="E34" s="1144"/>
      <c r="F34" s="1144"/>
      <c r="G34" s="1144"/>
      <c r="H34" s="1144"/>
      <c r="I34" s="1144"/>
    </row>
    <row r="35" spans="1:10">
      <c r="A35" s="909"/>
      <c r="B35" s="910" t="s">
        <v>358</v>
      </c>
      <c r="C35" s="570"/>
      <c r="D35" s="570"/>
      <c r="E35" s="570">
        <v>1</v>
      </c>
      <c r="F35" s="570"/>
      <c r="G35" s="570"/>
      <c r="H35" s="570">
        <v>1</v>
      </c>
      <c r="I35" s="570">
        <v>1</v>
      </c>
    </row>
    <row r="36" spans="1:10">
      <c r="A36" s="909"/>
      <c r="B36" s="910" t="s">
        <v>359</v>
      </c>
      <c r="C36" s="570"/>
      <c r="D36" s="570"/>
      <c r="E36" s="570">
        <v>1146</v>
      </c>
      <c r="F36" s="570"/>
      <c r="G36" s="570"/>
      <c r="H36" s="570">
        <v>1146</v>
      </c>
      <c r="I36" s="570">
        <v>1146</v>
      </c>
    </row>
    <row r="37" spans="1:10">
      <c r="A37" s="611"/>
      <c r="B37" s="533" t="s">
        <v>51</v>
      </c>
      <c r="C37" s="570">
        <v>20</v>
      </c>
      <c r="D37" s="570"/>
      <c r="E37" s="570"/>
      <c r="F37" s="570"/>
      <c r="G37" s="570"/>
      <c r="H37" s="570">
        <v>20</v>
      </c>
      <c r="I37" s="570">
        <v>20</v>
      </c>
    </row>
    <row r="38" spans="1:10">
      <c r="A38" s="611"/>
      <c r="B38" s="533" t="s">
        <v>556</v>
      </c>
      <c r="C38" s="570"/>
      <c r="D38" s="570">
        <v>10</v>
      </c>
      <c r="E38" s="570"/>
      <c r="F38" s="570"/>
      <c r="G38" s="570"/>
      <c r="H38" s="570">
        <v>10</v>
      </c>
      <c r="I38" s="570">
        <v>10</v>
      </c>
    </row>
    <row r="39" spans="1:10">
      <c r="A39" s="644"/>
      <c r="B39" s="638" t="s">
        <v>560</v>
      </c>
      <c r="C39" s="545"/>
      <c r="D39" s="545"/>
      <c r="E39" s="545">
        <v>388</v>
      </c>
      <c r="F39" s="545"/>
      <c r="G39" s="545"/>
      <c r="H39" s="545">
        <v>388</v>
      </c>
      <c r="I39" s="545">
        <v>388</v>
      </c>
    </row>
    <row r="40" spans="1:10" ht="11.25" customHeight="1">
      <c r="A40" s="1094" t="s">
        <v>846</v>
      </c>
      <c r="B40" s="1035"/>
      <c r="C40" s="615">
        <v>20</v>
      </c>
      <c r="D40" s="615">
        <v>10</v>
      </c>
      <c r="E40" s="615">
        <v>1541</v>
      </c>
      <c r="F40" s="615">
        <v>15</v>
      </c>
      <c r="G40" s="615"/>
      <c r="H40" s="615">
        <v>1586</v>
      </c>
      <c r="I40" s="615">
        <v>1586</v>
      </c>
    </row>
    <row r="41" spans="1:10">
      <c r="A41" s="611"/>
      <c r="B41" s="611"/>
      <c r="C41" s="567"/>
      <c r="D41" s="567"/>
      <c r="E41" s="567"/>
      <c r="F41" s="567"/>
      <c r="G41" s="567"/>
      <c r="H41" s="567"/>
      <c r="I41" s="567"/>
    </row>
    <row r="42" spans="1:10">
      <c r="A42" s="1144" t="s">
        <v>108</v>
      </c>
      <c r="B42" s="1144"/>
      <c r="C42" s="1144"/>
      <c r="D42" s="1144"/>
      <c r="E42" s="1144"/>
      <c r="F42" s="1144"/>
      <c r="G42" s="1144"/>
      <c r="H42" s="1144"/>
      <c r="I42" s="1144"/>
    </row>
    <row r="43" spans="1:10">
      <c r="A43" s="611"/>
      <c r="B43" s="533" t="s">
        <v>684</v>
      </c>
      <c r="C43" s="570"/>
      <c r="D43" s="570"/>
      <c r="E43" s="570"/>
      <c r="F43" s="570"/>
      <c r="G43" s="570">
        <v>571</v>
      </c>
      <c r="H43" s="570">
        <v>571</v>
      </c>
      <c r="I43" s="570">
        <v>576</v>
      </c>
    </row>
    <row r="44" spans="1:10">
      <c r="A44" s="1144" t="s">
        <v>109</v>
      </c>
      <c r="B44" s="1144"/>
      <c r="C44" s="1144"/>
      <c r="D44" s="1144"/>
      <c r="E44" s="1144"/>
      <c r="F44" s="1144"/>
      <c r="G44" s="1144"/>
      <c r="H44" s="1144"/>
      <c r="I44" s="1144"/>
      <c r="J44" s="240"/>
    </row>
    <row r="45" spans="1:10">
      <c r="A45" s="611"/>
      <c r="B45" s="533" t="s">
        <v>684</v>
      </c>
      <c r="C45" s="570"/>
      <c r="D45" s="570"/>
      <c r="E45" s="570"/>
      <c r="F45" s="570"/>
      <c r="G45" s="570">
        <v>94</v>
      </c>
      <c r="H45" s="570">
        <v>94</v>
      </c>
      <c r="I45" s="570">
        <v>94</v>
      </c>
    </row>
    <row r="46" spans="1:10">
      <c r="A46" s="611"/>
      <c r="B46" s="533" t="s">
        <v>365</v>
      </c>
      <c r="C46" s="570"/>
      <c r="D46" s="570"/>
      <c r="E46" s="570"/>
      <c r="F46" s="570"/>
      <c r="G46" s="570">
        <v>375</v>
      </c>
      <c r="H46" s="570">
        <v>375</v>
      </c>
      <c r="I46" s="570">
        <v>375</v>
      </c>
    </row>
    <row r="47" spans="1:10">
      <c r="A47" s="611"/>
      <c r="B47" s="533" t="s">
        <v>51</v>
      </c>
      <c r="C47" s="570">
        <v>21</v>
      </c>
      <c r="D47" s="570"/>
      <c r="E47" s="570"/>
      <c r="F47" s="570"/>
      <c r="G47" s="570"/>
      <c r="H47" s="570">
        <v>21</v>
      </c>
      <c r="I47" s="570">
        <v>21</v>
      </c>
    </row>
    <row r="48" spans="1:10">
      <c r="A48" s="644"/>
      <c r="B48" s="638" t="s">
        <v>731</v>
      </c>
      <c r="C48" s="545"/>
      <c r="D48" s="545"/>
      <c r="E48" s="545"/>
      <c r="F48" s="545"/>
      <c r="G48" s="545">
        <v>13</v>
      </c>
      <c r="H48" s="545">
        <v>13</v>
      </c>
      <c r="I48" s="545">
        <v>13</v>
      </c>
    </row>
    <row r="49" spans="1:9" ht="11.25" customHeight="1">
      <c r="A49" s="1068" t="s">
        <v>846</v>
      </c>
      <c r="B49" s="1153"/>
      <c r="C49" s="615">
        <v>21</v>
      </c>
      <c r="D49" s="615"/>
      <c r="E49" s="615"/>
      <c r="F49" s="615"/>
      <c r="G49" s="615">
        <v>1053</v>
      </c>
      <c r="H49" s="615">
        <v>1074</v>
      </c>
      <c r="I49" s="615">
        <v>1079</v>
      </c>
    </row>
    <row r="50" spans="1:9">
      <c r="A50" s="220"/>
      <c r="B50" s="221"/>
      <c r="C50" s="222"/>
      <c r="D50" s="222"/>
      <c r="E50" s="222"/>
      <c r="F50" s="222"/>
      <c r="G50" s="222"/>
      <c r="H50" s="222"/>
      <c r="I50" s="222"/>
    </row>
    <row r="51" spans="1:9" ht="24" customHeight="1">
      <c r="A51" s="1136" t="s">
        <v>1324</v>
      </c>
      <c r="B51" s="1136"/>
      <c r="C51" s="1136"/>
      <c r="D51" s="1136"/>
      <c r="E51" s="1136"/>
      <c r="F51" s="1136"/>
      <c r="G51" s="1136"/>
      <c r="H51" s="1136"/>
      <c r="I51" s="1136"/>
    </row>
  </sheetData>
  <mergeCells count="18">
    <mergeCell ref="A1:I1"/>
    <mergeCell ref="A24:B24"/>
    <mergeCell ref="A27:B27"/>
    <mergeCell ref="A3:B3"/>
    <mergeCell ref="A42:I42"/>
    <mergeCell ref="A5:B5"/>
    <mergeCell ref="A9:B9"/>
    <mergeCell ref="A17:B17"/>
    <mergeCell ref="A19:B19"/>
    <mergeCell ref="A44:I44"/>
    <mergeCell ref="A51:I51"/>
    <mergeCell ref="A15:B15"/>
    <mergeCell ref="A4:B4"/>
    <mergeCell ref="A28:B28"/>
    <mergeCell ref="A49:B49"/>
    <mergeCell ref="A40:B40"/>
    <mergeCell ref="A30:I30"/>
    <mergeCell ref="A34:I34"/>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0"/>
  <sheetViews>
    <sheetView zoomScaleNormal="100" workbookViewId="0">
      <selection activeCell="V40" sqref="V40"/>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 r="A1" s="1053" t="s">
        <v>1295</v>
      </c>
      <c r="B1" s="1143"/>
      <c r="C1" s="1143"/>
    </row>
    <row r="2" spans="1:3">
      <c r="A2" s="205"/>
      <c r="B2" s="368"/>
      <c r="C2" s="368"/>
    </row>
    <row r="3" spans="1:3" ht="11.25" customHeight="1">
      <c r="A3" s="317" t="s">
        <v>744</v>
      </c>
      <c r="B3" s="781">
        <v>2014</v>
      </c>
      <c r="C3" s="322">
        <v>2013</v>
      </c>
    </row>
    <row r="4" spans="1:3" ht="11.25" customHeight="1">
      <c r="A4" s="533" t="s">
        <v>51</v>
      </c>
      <c r="B4" s="756">
        <v>16</v>
      </c>
      <c r="C4" s="570">
        <v>20</v>
      </c>
    </row>
    <row r="5" spans="1:3" ht="11.25" customHeight="1">
      <c r="A5" s="533" t="s">
        <v>542</v>
      </c>
      <c r="B5" s="756">
        <v>6</v>
      </c>
      <c r="C5" s="570">
        <v>10</v>
      </c>
    </row>
    <row r="6" spans="1:3" ht="11.25" customHeight="1">
      <c r="A6" s="533" t="s">
        <v>33</v>
      </c>
      <c r="B6" s="756">
        <v>7</v>
      </c>
      <c r="C6" s="570">
        <v>5</v>
      </c>
    </row>
    <row r="7" spans="1:3" ht="11.25" customHeight="1">
      <c r="A7" s="533" t="s">
        <v>347</v>
      </c>
      <c r="B7" s="756">
        <v>4</v>
      </c>
      <c r="C7" s="570">
        <v>5</v>
      </c>
    </row>
    <row r="8" spans="1:3" ht="11.25" customHeight="1">
      <c r="A8" s="533" t="s">
        <v>34</v>
      </c>
      <c r="B8" s="756">
        <v>18</v>
      </c>
      <c r="C8" s="570">
        <v>19</v>
      </c>
    </row>
    <row r="9" spans="1:3" ht="11.25" customHeight="1">
      <c r="A9" s="533" t="s">
        <v>272</v>
      </c>
      <c r="B9" s="756">
        <v>147</v>
      </c>
      <c r="C9" s="570">
        <v>152</v>
      </c>
    </row>
    <row r="10" spans="1:3" ht="11.25" customHeight="1">
      <c r="A10" s="533" t="s">
        <v>461</v>
      </c>
      <c r="B10" s="756">
        <v>35</v>
      </c>
      <c r="C10" s="570">
        <v>28</v>
      </c>
    </row>
    <row r="11" spans="1:3" ht="11.25" customHeight="1">
      <c r="A11" s="533" t="s">
        <v>87</v>
      </c>
      <c r="B11" s="756">
        <v>4</v>
      </c>
      <c r="C11" s="570">
        <v>5</v>
      </c>
    </row>
    <row r="12" spans="1:3" ht="11.25" customHeight="1">
      <c r="A12" s="533" t="s">
        <v>462</v>
      </c>
      <c r="B12" s="756">
        <v>50</v>
      </c>
      <c r="C12" s="570">
        <v>45</v>
      </c>
    </row>
    <row r="13" spans="1:3" ht="11.25" customHeight="1">
      <c r="A13" s="638" t="s">
        <v>1242</v>
      </c>
      <c r="B13" s="748">
        <v>56</v>
      </c>
      <c r="C13" s="545">
        <v>55</v>
      </c>
    </row>
    <row r="14" spans="1:3" ht="11.25" customHeight="1">
      <c r="A14" s="617" t="s">
        <v>679</v>
      </c>
      <c r="B14" s="749">
        <v>343</v>
      </c>
      <c r="C14" s="615">
        <v>344</v>
      </c>
    </row>
    <row r="15" spans="1:3" ht="11.25" customHeight="1">
      <c r="A15" s="611"/>
      <c r="B15" s="756"/>
      <c r="C15" s="567"/>
    </row>
    <row r="16" spans="1:3" ht="11.25" customHeight="1">
      <c r="A16" s="580" t="s">
        <v>463</v>
      </c>
      <c r="B16" s="756">
        <v>5</v>
      </c>
      <c r="C16" s="570">
        <v>5</v>
      </c>
    </row>
    <row r="17" spans="1:3" ht="11.25" customHeight="1">
      <c r="A17" s="580" t="s">
        <v>464</v>
      </c>
      <c r="B17" s="756">
        <v>338</v>
      </c>
      <c r="C17" s="570">
        <v>339</v>
      </c>
    </row>
    <row r="19" spans="1:3">
      <c r="A19" s="1084" t="s">
        <v>1406</v>
      </c>
      <c r="B19" s="1084"/>
      <c r="C19" s="1084"/>
    </row>
    <row r="20" spans="1:3">
      <c r="A20" s="948"/>
    </row>
  </sheetData>
  <mergeCells count="2">
    <mergeCell ref="A1:C1"/>
    <mergeCell ref="A19:C19"/>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6"/>
  <sheetViews>
    <sheetView zoomScaleNormal="100" workbookViewId="0">
      <selection activeCell="AE25" sqref="AE25"/>
    </sheetView>
  </sheetViews>
  <sheetFormatPr defaultColWidth="8.83203125" defaultRowHeight="11.25"/>
  <cols>
    <col min="1" max="1" width="90" style="226" customWidth="1"/>
    <col min="2" max="3" width="20" style="233" customWidth="1"/>
    <col min="4" max="17" width="3.6640625" style="205" customWidth="1"/>
    <col min="18" max="16384" width="8.83203125" style="205"/>
  </cols>
  <sheetData>
    <row r="1" spans="1:3" ht="15.75" customHeight="1">
      <c r="A1" s="1053" t="s">
        <v>1296</v>
      </c>
      <c r="B1" s="1143"/>
      <c r="C1" s="1143"/>
    </row>
    <row r="2" spans="1:3" ht="11.25" customHeight="1">
      <c r="A2" s="370"/>
      <c r="B2" s="362"/>
      <c r="C2" s="362"/>
    </row>
    <row r="3" spans="1:3" ht="11.25" customHeight="1">
      <c r="A3" s="317" t="s">
        <v>744</v>
      </c>
      <c r="B3" s="781">
        <v>2014</v>
      </c>
      <c r="C3" s="322">
        <v>2013</v>
      </c>
    </row>
    <row r="4" spans="1:3" ht="11.25" customHeight="1">
      <c r="A4" s="533" t="s">
        <v>90</v>
      </c>
      <c r="B4" s="756">
        <v>549</v>
      </c>
      <c r="C4" s="570">
        <v>373</v>
      </c>
    </row>
    <row r="5" spans="1:3" ht="11.25" customHeight="1">
      <c r="A5" s="638" t="s">
        <v>57</v>
      </c>
      <c r="B5" s="748">
        <v>22</v>
      </c>
      <c r="C5" s="545">
        <v>15</v>
      </c>
    </row>
    <row r="6" spans="1:3" ht="11.25" customHeight="1">
      <c r="A6" s="617" t="s">
        <v>679</v>
      </c>
      <c r="B6" s="749">
        <v>571</v>
      </c>
      <c r="C6" s="615">
        <v>388</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54"/>
  <sheetViews>
    <sheetView zoomScaleNormal="100" workbookViewId="0">
      <selection activeCell="H20" sqref="H20"/>
    </sheetView>
  </sheetViews>
  <sheetFormatPr defaultColWidth="8.83203125" defaultRowHeight="11.25"/>
  <cols>
    <col min="1" max="1" width="3.33203125" style="226" customWidth="1"/>
    <col min="2" max="2" width="46.6640625" style="226" customWidth="1"/>
    <col min="3" max="3" width="11.6640625" style="233" customWidth="1"/>
    <col min="4" max="4" width="13.33203125" style="233" customWidth="1"/>
    <col min="5" max="5" width="14" style="233" customWidth="1"/>
    <col min="6" max="7" width="12.6640625" style="233" customWidth="1"/>
    <col min="8" max="8" width="15" style="233" customWidth="1"/>
    <col min="9" max="17" width="3.6640625" style="205" customWidth="1"/>
    <col min="18" max="16384" width="8.83203125" style="205"/>
  </cols>
  <sheetData>
    <row r="1" spans="1:8" ht="15" customHeight="1">
      <c r="A1" s="1161" t="s">
        <v>1297</v>
      </c>
      <c r="B1" s="1162"/>
      <c r="C1" s="1162"/>
      <c r="D1" s="1162"/>
      <c r="E1" s="1162"/>
      <c r="F1" s="1162"/>
      <c r="G1" s="1162"/>
      <c r="H1" s="1162"/>
    </row>
    <row r="2" spans="1:8" ht="11.25" customHeight="1">
      <c r="A2" s="389"/>
      <c r="B2" s="323"/>
      <c r="C2" s="390"/>
      <c r="D2" s="390"/>
      <c r="E2" s="390"/>
      <c r="F2" s="390"/>
      <c r="G2" s="390"/>
      <c r="H2" s="391"/>
    </row>
    <row r="3" spans="1:8" ht="12.75" customHeight="1">
      <c r="A3" s="1101" t="s">
        <v>1217</v>
      </c>
      <c r="B3" s="1101"/>
      <c r="C3" s="1101"/>
      <c r="D3" s="1101"/>
      <c r="E3" s="1101"/>
      <c r="F3" s="1101"/>
      <c r="G3" s="1101"/>
      <c r="H3" s="1101"/>
    </row>
    <row r="4" spans="1:8" ht="11.25" customHeight="1">
      <c r="A4" s="676"/>
      <c r="B4" s="298"/>
      <c r="C4" s="223"/>
      <c r="D4" s="332"/>
      <c r="E4" s="332"/>
      <c r="F4" s="332"/>
      <c r="G4" s="332"/>
      <c r="H4" s="239"/>
    </row>
    <row r="5" spans="1:8" ht="56.25" customHeight="1">
      <c r="A5" s="1151" t="s">
        <v>744</v>
      </c>
      <c r="B5" s="1152"/>
      <c r="C5" s="804" t="s">
        <v>1209</v>
      </c>
      <c r="D5" s="804" t="s">
        <v>994</v>
      </c>
      <c r="E5" s="804" t="s">
        <v>1112</v>
      </c>
      <c r="F5" s="804" t="s">
        <v>980</v>
      </c>
      <c r="G5" s="804" t="s">
        <v>1465</v>
      </c>
      <c r="H5" s="804" t="s">
        <v>1210</v>
      </c>
    </row>
    <row r="6" spans="1:8" ht="11.25" customHeight="1">
      <c r="A6" s="1135" t="s">
        <v>546</v>
      </c>
      <c r="B6" s="1144"/>
      <c r="C6" s="769"/>
      <c r="D6" s="769"/>
      <c r="E6" s="769"/>
      <c r="F6" s="769"/>
      <c r="G6" s="769"/>
      <c r="H6" s="769"/>
    </row>
    <row r="7" spans="1:8">
      <c r="A7" s="626"/>
      <c r="B7" s="625" t="s">
        <v>547</v>
      </c>
      <c r="C7" s="756">
        <v>36</v>
      </c>
      <c r="D7" s="756">
        <v>-8</v>
      </c>
      <c r="E7" s="756"/>
      <c r="F7" s="756">
        <v>-1</v>
      </c>
      <c r="G7" s="756"/>
      <c r="H7" s="756">
        <v>27</v>
      </c>
    </row>
    <row r="8" spans="1:8" ht="11.25" customHeight="1">
      <c r="A8" s="626"/>
      <c r="B8" s="625" t="s">
        <v>362</v>
      </c>
      <c r="C8" s="756">
        <v>19</v>
      </c>
      <c r="D8" s="756">
        <v>-1</v>
      </c>
      <c r="E8" s="756">
        <v>5</v>
      </c>
      <c r="F8" s="756"/>
      <c r="G8" s="756"/>
      <c r="H8" s="756">
        <v>23</v>
      </c>
    </row>
    <row r="9" spans="1:8" ht="11.25" customHeight="1">
      <c r="A9" s="626"/>
      <c r="B9" s="625" t="s">
        <v>363</v>
      </c>
      <c r="C9" s="756">
        <v>18</v>
      </c>
      <c r="D9" s="756">
        <v>7</v>
      </c>
      <c r="E9" s="756"/>
      <c r="F9" s="756"/>
      <c r="G9" s="756"/>
      <c r="H9" s="756">
        <v>27</v>
      </c>
    </row>
    <row r="10" spans="1:8">
      <c r="A10" s="626"/>
      <c r="B10" s="625" t="s">
        <v>1080</v>
      </c>
      <c r="C10" s="756">
        <v>6</v>
      </c>
      <c r="D10" s="756">
        <v>3</v>
      </c>
      <c r="E10" s="756"/>
      <c r="F10" s="756"/>
      <c r="G10" s="756"/>
      <c r="H10" s="756">
        <v>9</v>
      </c>
    </row>
    <row r="11" spans="1:8">
      <c r="A11" s="930"/>
      <c r="B11" s="643" t="s">
        <v>360</v>
      </c>
      <c r="C11" s="756">
        <v>7</v>
      </c>
      <c r="D11" s="756"/>
      <c r="E11" s="756">
        <v>18</v>
      </c>
      <c r="F11" s="756">
        <v>-1</v>
      </c>
      <c r="G11" s="756"/>
      <c r="H11" s="756">
        <v>24</v>
      </c>
    </row>
    <row r="12" spans="1:8">
      <c r="A12" s="644"/>
      <c r="B12" s="623" t="s">
        <v>870</v>
      </c>
      <c r="C12" s="748">
        <v>43</v>
      </c>
      <c r="D12" s="748">
        <v>-5</v>
      </c>
      <c r="E12" s="748">
        <v>-1</v>
      </c>
      <c r="F12" s="748">
        <v>2</v>
      </c>
      <c r="G12" s="748">
        <v>-4</v>
      </c>
      <c r="H12" s="748">
        <v>35</v>
      </c>
    </row>
    <row r="13" spans="1:8" ht="11.25" customHeight="1">
      <c r="A13" s="1135" t="s">
        <v>679</v>
      </c>
      <c r="B13" s="1040"/>
      <c r="C13" s="756">
        <v>128</v>
      </c>
      <c r="D13" s="756">
        <v>-3</v>
      </c>
      <c r="E13" s="756">
        <v>21</v>
      </c>
      <c r="F13" s="756">
        <v>1</v>
      </c>
      <c r="G13" s="756">
        <v>-4</v>
      </c>
      <c r="H13" s="756">
        <v>144</v>
      </c>
    </row>
    <row r="14" spans="1:8" ht="11.25" customHeight="1">
      <c r="A14" s="626"/>
      <c r="B14" s="626"/>
      <c r="C14" s="769"/>
      <c r="D14" s="769"/>
      <c r="E14" s="769"/>
      <c r="F14" s="769"/>
      <c r="G14" s="769"/>
      <c r="H14" s="769"/>
    </row>
    <row r="15" spans="1:8" ht="11.25" customHeight="1">
      <c r="A15" s="1135" t="s">
        <v>779</v>
      </c>
      <c r="B15" s="1040"/>
      <c r="C15" s="769"/>
      <c r="D15" s="769"/>
      <c r="E15" s="769"/>
      <c r="F15" s="769"/>
      <c r="G15" s="769"/>
      <c r="H15" s="769"/>
    </row>
    <row r="16" spans="1:8" ht="11.25" customHeight="1">
      <c r="A16" s="626"/>
      <c r="B16" s="625" t="s">
        <v>835</v>
      </c>
      <c r="C16" s="756">
        <v>43</v>
      </c>
      <c r="D16" s="756">
        <v>-9</v>
      </c>
      <c r="E16" s="756"/>
      <c r="F16" s="756"/>
      <c r="G16" s="756">
        <v>-4</v>
      </c>
      <c r="H16" s="756">
        <v>30</v>
      </c>
    </row>
    <row r="17" spans="1:8">
      <c r="A17" s="626"/>
      <c r="B17" s="625" t="s">
        <v>360</v>
      </c>
      <c r="C17" s="756">
        <v>6</v>
      </c>
      <c r="D17" s="756"/>
      <c r="E17" s="756">
        <v>-1</v>
      </c>
      <c r="F17" s="756"/>
      <c r="G17" s="756"/>
      <c r="H17" s="756">
        <v>5</v>
      </c>
    </row>
    <row r="18" spans="1:8">
      <c r="A18" s="644"/>
      <c r="B18" s="623" t="s">
        <v>870</v>
      </c>
      <c r="C18" s="748">
        <v>36</v>
      </c>
      <c r="D18" s="748">
        <v>-5</v>
      </c>
      <c r="E18" s="748"/>
      <c r="F18" s="748">
        <v>-2</v>
      </c>
      <c r="G18" s="748">
        <v>-1</v>
      </c>
      <c r="H18" s="748">
        <v>28</v>
      </c>
    </row>
    <row r="19" spans="1:8" ht="11.25" customHeight="1">
      <c r="A19" s="1135" t="s">
        <v>679</v>
      </c>
      <c r="B19" s="1040"/>
      <c r="C19" s="756">
        <v>84</v>
      </c>
      <c r="D19" s="756">
        <v>-14</v>
      </c>
      <c r="E19" s="756">
        <v>-1</v>
      </c>
      <c r="F19" s="756">
        <v>-1</v>
      </c>
      <c r="G19" s="756">
        <v>-5</v>
      </c>
      <c r="H19" s="756">
        <v>64</v>
      </c>
    </row>
    <row r="20" spans="1:8" ht="11.25" customHeight="1">
      <c r="A20" s="581"/>
      <c r="B20" s="626"/>
      <c r="C20" s="769"/>
      <c r="D20" s="769"/>
      <c r="E20" s="769"/>
      <c r="F20" s="769"/>
      <c r="G20" s="769"/>
      <c r="H20" s="769"/>
    </row>
    <row r="21" spans="1:8" ht="22.5" customHeight="1">
      <c r="A21" s="1135" t="s">
        <v>513</v>
      </c>
      <c r="B21" s="1040"/>
      <c r="C21" s="756">
        <v>44</v>
      </c>
      <c r="D21" s="756">
        <v>12</v>
      </c>
      <c r="E21" s="756">
        <v>22</v>
      </c>
      <c r="F21" s="756">
        <v>2</v>
      </c>
      <c r="G21" s="756">
        <v>1</v>
      </c>
      <c r="H21" s="756">
        <v>80</v>
      </c>
    </row>
    <row r="22" spans="1:8" ht="11.25" customHeight="1">
      <c r="A22" s="677"/>
      <c r="B22" s="367"/>
      <c r="C22" s="305"/>
      <c r="D22" s="305"/>
      <c r="E22" s="305"/>
      <c r="F22" s="305"/>
      <c r="G22" s="305"/>
      <c r="H22" s="305"/>
    </row>
    <row r="23" spans="1:8" ht="12.75" customHeight="1">
      <c r="A23" s="1159" t="s">
        <v>1090</v>
      </c>
      <c r="B23" s="1160"/>
      <c r="C23" s="1160"/>
      <c r="D23" s="1160"/>
      <c r="E23" s="1160"/>
      <c r="F23" s="1160"/>
      <c r="G23" s="1160"/>
      <c r="H23" s="1160"/>
    </row>
    <row r="24" spans="1:8" ht="11.25" customHeight="1">
      <c r="A24" s="677"/>
      <c r="B24" s="367"/>
      <c r="C24" s="332"/>
      <c r="D24" s="332"/>
      <c r="E24" s="332"/>
      <c r="F24" s="332"/>
      <c r="G24" s="332"/>
      <c r="H24" s="392"/>
    </row>
    <row r="25" spans="1:8" ht="48.75" customHeight="1">
      <c r="A25" s="1151" t="s">
        <v>744</v>
      </c>
      <c r="B25" s="1152"/>
      <c r="C25" s="287" t="s">
        <v>1099</v>
      </c>
      <c r="D25" s="287" t="s">
        <v>994</v>
      </c>
      <c r="E25" s="287" t="s">
        <v>1112</v>
      </c>
      <c r="F25" s="287" t="s">
        <v>980</v>
      </c>
      <c r="G25" s="287" t="s">
        <v>1465</v>
      </c>
      <c r="H25" s="287" t="s">
        <v>1100</v>
      </c>
    </row>
    <row r="26" spans="1:8" ht="11.25" customHeight="1">
      <c r="A26" s="1135" t="s">
        <v>546</v>
      </c>
      <c r="B26" s="1040"/>
      <c r="C26" s="567"/>
      <c r="D26" s="567"/>
      <c r="E26" s="567"/>
      <c r="F26" s="567"/>
      <c r="G26" s="567"/>
      <c r="H26" s="567"/>
    </row>
    <row r="27" spans="1:8" ht="11.25" customHeight="1">
      <c r="A27" s="643"/>
      <c r="B27" s="625" t="s">
        <v>547</v>
      </c>
      <c r="C27" s="570">
        <v>28</v>
      </c>
      <c r="D27" s="570">
        <v>11</v>
      </c>
      <c r="E27" s="570"/>
      <c r="F27" s="570">
        <v>-2</v>
      </c>
      <c r="G27" s="570"/>
      <c r="H27" s="570">
        <v>36</v>
      </c>
    </row>
    <row r="28" spans="1:8" ht="11.25" customHeight="1">
      <c r="A28" s="643"/>
      <c r="B28" s="625" t="s">
        <v>362</v>
      </c>
      <c r="C28" s="570">
        <v>17</v>
      </c>
      <c r="D28" s="570"/>
      <c r="E28" s="570"/>
      <c r="F28" s="570">
        <v>1</v>
      </c>
      <c r="G28" s="570"/>
      <c r="H28" s="570">
        <v>19</v>
      </c>
    </row>
    <row r="29" spans="1:8" ht="11.25" customHeight="1">
      <c r="A29" s="643"/>
      <c r="B29" s="625" t="s">
        <v>363</v>
      </c>
      <c r="C29" s="570">
        <v>20</v>
      </c>
      <c r="D29" s="570">
        <v>-1</v>
      </c>
      <c r="E29" s="570"/>
      <c r="F29" s="570">
        <v>-1</v>
      </c>
      <c r="G29" s="570"/>
      <c r="H29" s="570">
        <v>18</v>
      </c>
    </row>
    <row r="30" spans="1:8">
      <c r="A30" s="643"/>
      <c r="B30" s="625" t="s">
        <v>1080</v>
      </c>
      <c r="C30" s="570">
        <v>6</v>
      </c>
      <c r="D30" s="570">
        <v>-1</v>
      </c>
      <c r="E30" s="570"/>
      <c r="F30" s="570"/>
      <c r="G30" s="570"/>
      <c r="H30" s="570">
        <v>6</v>
      </c>
    </row>
    <row r="31" spans="1:8">
      <c r="A31" s="675"/>
      <c r="B31" s="623" t="s">
        <v>870</v>
      </c>
      <c r="C31" s="545">
        <v>42</v>
      </c>
      <c r="D31" s="545">
        <v>7</v>
      </c>
      <c r="E31" s="545">
        <v>5</v>
      </c>
      <c r="F31" s="545">
        <v>-3</v>
      </c>
      <c r="G31" s="545"/>
      <c r="H31" s="545">
        <v>50</v>
      </c>
    </row>
    <row r="32" spans="1:8">
      <c r="A32" s="1135" t="s">
        <v>679</v>
      </c>
      <c r="B32" s="1040"/>
      <c r="C32" s="570">
        <v>112</v>
      </c>
      <c r="D32" s="570">
        <v>16</v>
      </c>
      <c r="E32" s="570">
        <v>6</v>
      </c>
      <c r="F32" s="570">
        <v>-6</v>
      </c>
      <c r="G32" s="570"/>
      <c r="H32" s="570">
        <v>128</v>
      </c>
    </row>
    <row r="33" spans="1:8" ht="11.25" customHeight="1">
      <c r="A33" s="626"/>
      <c r="B33" s="626"/>
      <c r="C33" s="567"/>
      <c r="D33" s="567"/>
      <c r="E33" s="567"/>
      <c r="F33" s="567"/>
      <c r="G33" s="567"/>
      <c r="H33" s="567"/>
    </row>
    <row r="34" spans="1:8" ht="11.25" customHeight="1">
      <c r="A34" s="1135" t="s">
        <v>779</v>
      </c>
      <c r="B34" s="1040"/>
      <c r="C34" s="567"/>
      <c r="D34" s="567"/>
      <c r="E34" s="567"/>
      <c r="F34" s="567"/>
      <c r="G34" s="567"/>
      <c r="H34" s="567"/>
    </row>
    <row r="35" spans="1:8" ht="11.25" customHeight="1">
      <c r="A35" s="643"/>
      <c r="B35" s="625" t="s">
        <v>835</v>
      </c>
      <c r="C35" s="570">
        <v>53</v>
      </c>
      <c r="D35" s="570">
        <v>-9</v>
      </c>
      <c r="E35" s="570"/>
      <c r="F35" s="570">
        <v>-2</v>
      </c>
      <c r="G35" s="570"/>
      <c r="H35" s="570">
        <v>43</v>
      </c>
    </row>
    <row r="36" spans="1:8">
      <c r="A36" s="643"/>
      <c r="B36" s="625" t="s">
        <v>360</v>
      </c>
      <c r="C36" s="570">
        <v>15</v>
      </c>
      <c r="D36" s="570"/>
      <c r="E36" s="570">
        <v>-8</v>
      </c>
      <c r="F36" s="570"/>
      <c r="G36" s="570"/>
      <c r="H36" s="570">
        <v>6</v>
      </c>
    </row>
    <row r="37" spans="1:8">
      <c r="A37" s="675"/>
      <c r="B37" s="623" t="s">
        <v>870</v>
      </c>
      <c r="C37" s="545">
        <v>27</v>
      </c>
      <c r="D37" s="545">
        <v>10</v>
      </c>
      <c r="E37" s="545">
        <v>2</v>
      </c>
      <c r="F37" s="545">
        <v>-3</v>
      </c>
      <c r="G37" s="545"/>
      <c r="H37" s="545">
        <v>36</v>
      </c>
    </row>
    <row r="38" spans="1:8" ht="11.25" customHeight="1">
      <c r="A38" s="1135" t="s">
        <v>679</v>
      </c>
      <c r="B38" s="1040"/>
      <c r="C38" s="570">
        <v>95</v>
      </c>
      <c r="D38" s="570">
        <v>1</v>
      </c>
      <c r="E38" s="570">
        <v>-6</v>
      </c>
      <c r="F38" s="570">
        <v>-6</v>
      </c>
      <c r="G38" s="570"/>
      <c r="H38" s="570">
        <v>84</v>
      </c>
    </row>
    <row r="39" spans="1:8" ht="11.25" customHeight="1">
      <c r="A39" s="626"/>
      <c r="B39" s="626"/>
      <c r="C39" s="567"/>
      <c r="D39" s="567"/>
      <c r="E39" s="567"/>
      <c r="F39" s="567"/>
      <c r="G39" s="567"/>
      <c r="H39" s="567"/>
    </row>
    <row r="40" spans="1:8" ht="22.5" customHeight="1">
      <c r="A40" s="1135" t="s">
        <v>513</v>
      </c>
      <c r="B40" s="1040"/>
      <c r="C40" s="570">
        <v>17</v>
      </c>
      <c r="D40" s="570">
        <v>15</v>
      </c>
      <c r="E40" s="570">
        <v>12</v>
      </c>
      <c r="F40" s="570"/>
      <c r="G40" s="570"/>
      <c r="H40" s="570">
        <v>45</v>
      </c>
    </row>
    <row r="41" spans="1:8" ht="11.25" customHeight="1">
      <c r="A41" s="677"/>
      <c r="B41" s="367"/>
      <c r="C41" s="305"/>
      <c r="D41" s="305"/>
      <c r="E41" s="305"/>
      <c r="F41" s="305"/>
      <c r="G41" s="305"/>
      <c r="H41" s="305"/>
    </row>
    <row r="42" spans="1:8" ht="22.5" customHeight="1">
      <c r="A42" s="1098" t="s">
        <v>1407</v>
      </c>
      <c r="B42" s="1084"/>
      <c r="C42" s="1084"/>
      <c r="D42" s="1084"/>
      <c r="E42" s="1084"/>
      <c r="F42" s="1084"/>
      <c r="G42" s="1084"/>
      <c r="H42" s="1084"/>
    </row>
    <row r="43" spans="1:8" ht="11.25" customHeight="1">
      <c r="A43" s="316"/>
      <c r="B43" s="316"/>
      <c r="C43" s="393"/>
      <c r="D43" s="394"/>
      <c r="E43" s="393"/>
      <c r="F43" s="385"/>
      <c r="G43" s="385"/>
      <c r="H43" s="394"/>
    </row>
    <row r="44" spans="1:8" ht="11.25" customHeight="1">
      <c r="A44" s="316"/>
      <c r="B44" s="316"/>
      <c r="C44" s="393"/>
      <c r="D44" s="394"/>
      <c r="E44" s="308"/>
      <c r="F44" s="385"/>
      <c r="G44" s="385"/>
      <c r="H44" s="394"/>
    </row>
    <row r="45" spans="1:8" ht="11.25" customHeight="1">
      <c r="A45" s="316"/>
      <c r="B45" s="316"/>
      <c r="C45" s="393"/>
      <c r="D45" s="394"/>
      <c r="E45" s="393"/>
      <c r="F45" s="393"/>
      <c r="G45" s="393"/>
      <c r="H45" s="394"/>
    </row>
    <row r="46" spans="1:8" ht="15" customHeight="1">
      <c r="A46" s="316"/>
      <c r="B46" s="316"/>
      <c r="C46" s="393"/>
      <c r="D46" s="394"/>
      <c r="E46" s="393"/>
      <c r="F46" s="393"/>
      <c r="G46" s="393"/>
      <c r="H46" s="394"/>
    </row>
    <row r="47" spans="1:8" ht="15" customHeight="1">
      <c r="A47" s="395"/>
      <c r="B47" s="316"/>
      <c r="C47" s="385"/>
      <c r="D47" s="385"/>
      <c r="E47" s="393"/>
      <c r="F47" s="385"/>
      <c r="G47" s="385"/>
      <c r="H47" s="394"/>
    </row>
    <row r="48" spans="1:8" ht="15" customHeight="1">
      <c r="A48" s="395"/>
      <c r="B48" s="316"/>
      <c r="C48" s="396"/>
      <c r="D48" s="397"/>
      <c r="E48" s="397"/>
      <c r="F48" s="397"/>
      <c r="G48" s="397"/>
      <c r="H48" s="397"/>
    </row>
    <row r="49" spans="1:8" ht="15" customHeight="1">
      <c r="A49" s="398"/>
      <c r="B49" s="399"/>
      <c r="C49" s="400"/>
      <c r="D49" s="400"/>
      <c r="E49" s="401"/>
      <c r="F49" s="400"/>
      <c r="G49" s="400"/>
      <c r="H49" s="402"/>
    </row>
    <row r="50" spans="1:8">
      <c r="A50" s="229"/>
      <c r="B50" s="229"/>
      <c r="C50" s="376"/>
      <c r="D50" s="376"/>
      <c r="E50" s="376"/>
      <c r="F50" s="376"/>
      <c r="G50" s="376"/>
      <c r="H50" s="376"/>
    </row>
    <row r="51" spans="1:8">
      <c r="A51" s="229"/>
      <c r="B51" s="229"/>
      <c r="C51" s="376"/>
      <c r="D51" s="376"/>
      <c r="E51" s="376"/>
      <c r="F51" s="376"/>
      <c r="G51" s="376"/>
      <c r="H51" s="376"/>
    </row>
    <row r="52" spans="1:8">
      <c r="A52" s="229"/>
      <c r="B52" s="229"/>
      <c r="C52" s="376"/>
      <c r="D52" s="376"/>
      <c r="E52" s="376"/>
      <c r="F52" s="376"/>
      <c r="G52" s="376"/>
      <c r="H52" s="376"/>
    </row>
    <row r="53" spans="1:8">
      <c r="A53" s="229"/>
      <c r="B53" s="229"/>
      <c r="C53" s="376"/>
      <c r="D53" s="376"/>
      <c r="E53" s="376"/>
      <c r="F53" s="376"/>
      <c r="G53" s="376"/>
      <c r="H53" s="376"/>
    </row>
    <row r="54" spans="1:8">
      <c r="A54" s="229"/>
      <c r="B54" s="229"/>
      <c r="C54" s="376"/>
      <c r="D54" s="376"/>
      <c r="E54" s="376"/>
      <c r="F54" s="376"/>
      <c r="G54" s="376"/>
      <c r="H54" s="376"/>
    </row>
  </sheetData>
  <mergeCells count="16">
    <mergeCell ref="A1:H1"/>
    <mergeCell ref="A15:B15"/>
    <mergeCell ref="A19:B19"/>
    <mergeCell ref="A13:B13"/>
    <mergeCell ref="A6:B6"/>
    <mergeCell ref="A5:B5"/>
    <mergeCell ref="A3:H3"/>
    <mergeCell ref="A38:B38"/>
    <mergeCell ref="A25:B25"/>
    <mergeCell ref="A40:B40"/>
    <mergeCell ref="A42:H42"/>
    <mergeCell ref="A21:B21"/>
    <mergeCell ref="A26:B26"/>
    <mergeCell ref="A34:B34"/>
    <mergeCell ref="A23:H23"/>
    <mergeCell ref="A32:B32"/>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151"/>
  <sheetViews>
    <sheetView topLeftCell="A24" zoomScaleNormal="100" zoomScalePageLayoutView="110" workbookViewId="0">
      <selection activeCell="E28" sqref="E28"/>
    </sheetView>
  </sheetViews>
  <sheetFormatPr defaultColWidth="8.83203125" defaultRowHeight="11.25"/>
  <cols>
    <col min="1" max="1" width="3.33203125" style="244" customWidth="1"/>
    <col min="2" max="2" width="81.6640625" style="226" customWidth="1"/>
    <col min="3" max="5" width="15" style="233" customWidth="1"/>
    <col min="6" max="17" width="3.6640625" style="205" customWidth="1"/>
    <col min="18" max="16384" width="8.83203125" style="205"/>
  </cols>
  <sheetData>
    <row r="1" spans="1:12" ht="15.75" customHeight="1">
      <c r="A1" s="1085" t="s">
        <v>1298</v>
      </c>
      <c r="B1" s="1085"/>
      <c r="C1" s="1085"/>
      <c r="D1" s="1085"/>
      <c r="E1" s="1085"/>
    </row>
    <row r="2" spans="1:12" ht="11.25" customHeight="1">
      <c r="A2" s="403"/>
      <c r="B2" s="404"/>
      <c r="C2" s="405"/>
      <c r="D2" s="405"/>
      <c r="E2" s="405"/>
    </row>
    <row r="3" spans="1:12" ht="11.25" customHeight="1">
      <c r="A3" s="1163" t="s">
        <v>744</v>
      </c>
      <c r="B3" s="1163"/>
      <c r="C3" s="411"/>
      <c r="D3" s="781">
        <v>2014</v>
      </c>
      <c r="E3" s="322">
        <v>2013</v>
      </c>
    </row>
    <row r="4" spans="1:12" ht="11.25" customHeight="1">
      <c r="A4" s="1040" t="s">
        <v>1162</v>
      </c>
      <c r="B4" s="1040"/>
      <c r="C4" s="643"/>
      <c r="D4" s="756">
        <v>100</v>
      </c>
      <c r="E4" s="570">
        <v>104</v>
      </c>
    </row>
    <row r="5" spans="1:12" ht="11.25" customHeight="1">
      <c r="A5" s="1040" t="s">
        <v>1207</v>
      </c>
      <c r="B5" s="1040"/>
      <c r="C5" s="606"/>
      <c r="D5" s="756">
        <v>5</v>
      </c>
      <c r="E5" s="570">
        <v>3</v>
      </c>
    </row>
    <row r="6" spans="1:12" ht="11.25" customHeight="1">
      <c r="A6" s="347"/>
      <c r="B6" s="367"/>
      <c r="C6" s="305"/>
      <c r="D6" s="305"/>
      <c r="E6" s="305"/>
    </row>
    <row r="7" spans="1:12" ht="79.5" customHeight="1">
      <c r="A7" s="1106" t="s">
        <v>1439</v>
      </c>
      <c r="B7" s="1106"/>
      <c r="C7" s="1106"/>
      <c r="D7" s="1106"/>
      <c r="E7" s="1106"/>
      <c r="L7" s="240"/>
    </row>
    <row r="8" spans="1:12" ht="11.25" customHeight="1">
      <c r="A8" s="347"/>
      <c r="B8" s="327"/>
      <c r="C8" s="407"/>
      <c r="D8" s="329"/>
      <c r="E8" s="329"/>
    </row>
    <row r="9" spans="1:12" ht="11.25" customHeight="1">
      <c r="A9" s="1166" t="s">
        <v>1438</v>
      </c>
      <c r="B9" s="1166"/>
      <c r="C9" s="1166"/>
      <c r="D9" s="1166"/>
      <c r="E9" s="1166"/>
    </row>
    <row r="10" spans="1:12" ht="138.75" customHeight="1">
      <c r="A10" s="1106" t="s">
        <v>1443</v>
      </c>
      <c r="B10" s="1106"/>
      <c r="C10" s="1106"/>
      <c r="D10" s="1106"/>
      <c r="E10" s="1106"/>
    </row>
    <row r="11" spans="1:12" ht="11.25" customHeight="1">
      <c r="A11" s="347"/>
      <c r="B11" s="408"/>
      <c r="C11" s="408"/>
      <c r="D11" s="408"/>
      <c r="E11" s="408"/>
    </row>
    <row r="12" spans="1:12" ht="11.25" customHeight="1">
      <c r="A12" s="1163" t="s">
        <v>744</v>
      </c>
      <c r="B12" s="1163"/>
      <c r="C12" s="411"/>
      <c r="D12" s="781">
        <v>2014</v>
      </c>
      <c r="E12" s="322">
        <v>2013</v>
      </c>
    </row>
    <row r="13" spans="1:12" ht="11.25" customHeight="1">
      <c r="A13" s="1040" t="s">
        <v>1163</v>
      </c>
      <c r="B13" s="1040"/>
      <c r="C13" s="606"/>
      <c r="D13" s="821">
        <v>66</v>
      </c>
      <c r="E13" s="678">
        <v>65</v>
      </c>
    </row>
    <row r="14" spans="1:12" ht="11.25" customHeight="1">
      <c r="A14" s="1040" t="s">
        <v>1164</v>
      </c>
      <c r="B14" s="1040"/>
      <c r="C14" s="606"/>
      <c r="D14" s="756">
        <v>169</v>
      </c>
      <c r="E14" s="570">
        <v>311</v>
      </c>
    </row>
    <row r="15" spans="1:12" ht="11.25" customHeight="1">
      <c r="A15" s="1049" t="s">
        <v>105</v>
      </c>
      <c r="B15" s="1049"/>
      <c r="C15" s="688"/>
      <c r="D15" s="748">
        <v>-136</v>
      </c>
      <c r="E15" s="545">
        <v>-272</v>
      </c>
    </row>
    <row r="16" spans="1:12" ht="11.25" customHeight="1">
      <c r="A16" s="1094" t="s">
        <v>1466</v>
      </c>
      <c r="B16" s="1094"/>
      <c r="C16" s="687"/>
      <c r="D16" s="749">
        <v>100</v>
      </c>
      <c r="E16" s="615">
        <v>104</v>
      </c>
    </row>
    <row r="17" spans="1:17" ht="11.25" customHeight="1">
      <c r="A17" s="347"/>
      <c r="B17" s="327"/>
      <c r="C17" s="406"/>
      <c r="D17" s="305"/>
      <c r="E17" s="305"/>
    </row>
    <row r="18" spans="1:17" ht="44.25" customHeight="1">
      <c r="A18" s="1163" t="s">
        <v>903</v>
      </c>
      <c r="B18" s="1163"/>
      <c r="C18" s="411"/>
      <c r="D18" s="779" t="s">
        <v>1165</v>
      </c>
      <c r="E18" s="779" t="s">
        <v>105</v>
      </c>
    </row>
    <row r="19" spans="1:17" ht="11.25" customHeight="1">
      <c r="A19" s="1040" t="s">
        <v>868</v>
      </c>
      <c r="B19" s="1040"/>
      <c r="C19" s="606"/>
      <c r="D19" s="756">
        <v>40</v>
      </c>
      <c r="E19" s="756">
        <v>55</v>
      </c>
    </row>
    <row r="20" spans="1:17" ht="11.25" customHeight="1">
      <c r="A20" s="1040" t="s">
        <v>1467</v>
      </c>
      <c r="B20" s="1040"/>
      <c r="C20" s="606"/>
      <c r="D20" s="756">
        <v>52</v>
      </c>
      <c r="E20" s="756">
        <v>35</v>
      </c>
    </row>
    <row r="21" spans="1:17" ht="11.25" customHeight="1">
      <c r="A21" s="1146" t="s">
        <v>616</v>
      </c>
      <c r="B21" s="1146"/>
      <c r="C21" s="544"/>
      <c r="D21" s="748">
        <v>8</v>
      </c>
      <c r="E21" s="748">
        <v>10</v>
      </c>
    </row>
    <row r="22" spans="1:17" ht="11.25" customHeight="1">
      <c r="A22" s="1135" t="s">
        <v>679</v>
      </c>
      <c r="B22" s="1135"/>
      <c r="C22" s="606"/>
      <c r="D22" s="756">
        <v>100</v>
      </c>
      <c r="E22" s="756">
        <v>100</v>
      </c>
    </row>
    <row r="23" spans="1:17" ht="11.25" customHeight="1">
      <c r="A23" s="634"/>
      <c r="B23" s="327"/>
      <c r="C23" s="406"/>
      <c r="D23" s="305"/>
      <c r="E23" s="305"/>
    </row>
    <row r="24" spans="1:17" ht="44.25" customHeight="1">
      <c r="A24" s="1164" t="s">
        <v>744</v>
      </c>
      <c r="B24" s="1164"/>
      <c r="C24" s="686" t="s">
        <v>1177</v>
      </c>
      <c r="D24" s="686" t="s">
        <v>105</v>
      </c>
      <c r="E24" s="686" t="s">
        <v>1178</v>
      </c>
      <c r="F24" s="409"/>
      <c r="G24" s="409"/>
      <c r="H24" s="409"/>
      <c r="I24" s="409"/>
      <c r="J24" s="409"/>
      <c r="K24" s="409"/>
      <c r="L24" s="409"/>
      <c r="M24" s="409"/>
      <c r="N24" s="409"/>
      <c r="O24" s="409"/>
      <c r="P24" s="409"/>
      <c r="Q24" s="409"/>
    </row>
    <row r="25" spans="1:17" ht="11.25" customHeight="1">
      <c r="A25" s="1165" t="s">
        <v>1175</v>
      </c>
      <c r="B25" s="1165"/>
      <c r="C25" s="649">
        <v>382</v>
      </c>
      <c r="D25" s="570">
        <v>-307</v>
      </c>
      <c r="E25" s="570">
        <v>75</v>
      </c>
    </row>
    <row r="26" spans="1:17" ht="11.25" customHeight="1">
      <c r="A26" s="1040" t="s">
        <v>838</v>
      </c>
      <c r="B26" s="1040"/>
      <c r="C26" s="649">
        <v>-14</v>
      </c>
      <c r="D26" s="570">
        <v>10</v>
      </c>
      <c r="E26" s="570">
        <v>-4</v>
      </c>
    </row>
    <row r="27" spans="1:17" ht="11.25" customHeight="1">
      <c r="A27" s="1040" t="s">
        <v>1166</v>
      </c>
      <c r="B27" s="1040"/>
      <c r="C27" s="649">
        <v>20</v>
      </c>
      <c r="D27" s="570">
        <v>3</v>
      </c>
      <c r="E27" s="570">
        <v>23</v>
      </c>
    </row>
    <row r="28" spans="1:17" ht="11.25" customHeight="1">
      <c r="A28" s="1135" t="s">
        <v>1244</v>
      </c>
      <c r="B28" s="1135"/>
      <c r="C28" s="649"/>
      <c r="D28" s="570"/>
      <c r="E28" s="570"/>
    </row>
    <row r="29" spans="1:17" ht="11.25" customHeight="1">
      <c r="A29" s="679"/>
      <c r="B29" s="625" t="s">
        <v>1167</v>
      </c>
      <c r="C29" s="649">
        <v>13</v>
      </c>
      <c r="D29" s="570"/>
      <c r="E29" s="570">
        <v>13</v>
      </c>
    </row>
    <row r="30" spans="1:17" ht="11.25" customHeight="1">
      <c r="A30" s="679"/>
      <c r="B30" s="1005" t="s">
        <v>1168</v>
      </c>
      <c r="C30" s="649">
        <v>-5</v>
      </c>
      <c r="D30" s="570"/>
      <c r="E30" s="570">
        <v>-5</v>
      </c>
    </row>
    <row r="31" spans="1:17" ht="11.25" customHeight="1">
      <c r="A31" s="679"/>
      <c r="B31" s="625" t="s">
        <v>1247</v>
      </c>
      <c r="C31" s="649">
        <v>-30</v>
      </c>
      <c r="D31" s="570">
        <v>29</v>
      </c>
      <c r="E31" s="570">
        <v>-1</v>
      </c>
    </row>
    <row r="32" spans="1:17" ht="11.25" customHeight="1">
      <c r="A32" s="568"/>
      <c r="B32" s="680" t="s">
        <v>1245</v>
      </c>
      <c r="C32" s="678">
        <v>11</v>
      </c>
      <c r="D32" s="678">
        <v>-8</v>
      </c>
      <c r="E32" s="678">
        <v>3</v>
      </c>
    </row>
    <row r="33" spans="1:5" ht="11.25" customHeight="1">
      <c r="A33" s="1135" t="s">
        <v>1246</v>
      </c>
      <c r="B33" s="1135"/>
      <c r="C33" s="649"/>
      <c r="D33" s="570"/>
      <c r="E33" s="570"/>
    </row>
    <row r="34" spans="1:5" ht="11.25" customHeight="1">
      <c r="A34" s="679"/>
      <c r="B34" s="625" t="s">
        <v>1169</v>
      </c>
      <c r="C34" s="649">
        <v>10</v>
      </c>
      <c r="D34" s="570"/>
      <c r="E34" s="570">
        <v>10</v>
      </c>
    </row>
    <row r="35" spans="1:5" ht="11.25" customHeight="1">
      <c r="A35" s="679"/>
      <c r="B35" s="625" t="s">
        <v>1170</v>
      </c>
      <c r="C35" s="649">
        <v>6</v>
      </c>
      <c r="D35" s="570"/>
      <c r="E35" s="570">
        <v>6</v>
      </c>
    </row>
    <row r="36" spans="1:5" ht="11.25" customHeight="1">
      <c r="A36" s="679"/>
      <c r="B36" s="625" t="s">
        <v>1171</v>
      </c>
      <c r="C36" s="649">
        <v>2</v>
      </c>
      <c r="D36" s="570"/>
      <c r="E36" s="570">
        <v>2</v>
      </c>
    </row>
    <row r="37" spans="1:5" ht="11.25" customHeight="1">
      <c r="A37" s="1040" t="s">
        <v>1172</v>
      </c>
      <c r="B37" s="1040"/>
      <c r="C37" s="649">
        <v>4</v>
      </c>
      <c r="D37" s="570">
        <v>-4</v>
      </c>
      <c r="E37" s="570"/>
    </row>
    <row r="38" spans="1:5" ht="11.25" customHeight="1">
      <c r="A38" s="1040" t="s">
        <v>1173</v>
      </c>
      <c r="B38" s="1040"/>
      <c r="C38" s="649"/>
      <c r="D38" s="570">
        <v>-13</v>
      </c>
      <c r="E38" s="570">
        <v>-13</v>
      </c>
    </row>
    <row r="39" spans="1:5" ht="11.25" customHeight="1">
      <c r="A39" s="1049" t="s">
        <v>1174</v>
      </c>
      <c r="B39" s="1049"/>
      <c r="C39" s="636">
        <v>-22</v>
      </c>
      <c r="D39" s="545">
        <v>17</v>
      </c>
      <c r="E39" s="545">
        <v>-5</v>
      </c>
    </row>
    <row r="40" spans="1:5" ht="11.25" customHeight="1">
      <c r="A40" s="1144" t="s">
        <v>1176</v>
      </c>
      <c r="B40" s="1144"/>
      <c r="C40" s="570">
        <v>376</v>
      </c>
      <c r="D40" s="570">
        <v>-272</v>
      </c>
      <c r="E40" s="570">
        <v>104</v>
      </c>
    </row>
    <row r="41" spans="1:5" ht="11.25" customHeight="1">
      <c r="A41" s="559"/>
      <c r="B41" s="606"/>
      <c r="C41" s="649"/>
      <c r="D41" s="570"/>
      <c r="E41" s="649"/>
    </row>
    <row r="42" spans="1:5" ht="11.25" customHeight="1">
      <c r="A42" s="1144" t="s">
        <v>1239</v>
      </c>
      <c r="B42" s="1144"/>
      <c r="C42" s="756">
        <v>376</v>
      </c>
      <c r="D42" s="756">
        <v>-272</v>
      </c>
      <c r="E42" s="756">
        <v>104</v>
      </c>
    </row>
    <row r="43" spans="1:5" ht="11.25" customHeight="1">
      <c r="A43" s="1168" t="s">
        <v>838</v>
      </c>
      <c r="B43" s="1168"/>
      <c r="C43" s="800">
        <v>6</v>
      </c>
      <c r="D43" s="756">
        <v>-6</v>
      </c>
      <c r="E43" s="756"/>
    </row>
    <row r="44" spans="1:5" ht="11.25" customHeight="1">
      <c r="A44" s="1040" t="s">
        <v>1166</v>
      </c>
      <c r="B44" s="1040"/>
      <c r="C44" s="800">
        <v>-26</v>
      </c>
      <c r="D44" s="756">
        <v>26</v>
      </c>
      <c r="E44" s="756"/>
    </row>
    <row r="45" spans="1:5" ht="11.25" customHeight="1">
      <c r="A45" s="1029" t="s">
        <v>1271</v>
      </c>
      <c r="B45" s="1029"/>
      <c r="C45" s="800">
        <v>-142</v>
      </c>
      <c r="D45" s="756">
        <v>125</v>
      </c>
      <c r="E45" s="756">
        <v>-17</v>
      </c>
    </row>
    <row r="46" spans="1:5" ht="11.25" customHeight="1">
      <c r="A46" s="1135" t="s">
        <v>1244</v>
      </c>
      <c r="B46" s="1135"/>
      <c r="C46" s="800"/>
      <c r="D46" s="756"/>
      <c r="E46" s="756"/>
    </row>
    <row r="47" spans="1:5" ht="11.25" customHeight="1">
      <c r="A47" s="626"/>
      <c r="B47" s="625" t="s">
        <v>1167</v>
      </c>
      <c r="C47" s="800">
        <v>8</v>
      </c>
      <c r="D47" s="756"/>
      <c r="E47" s="756">
        <v>9</v>
      </c>
    </row>
    <row r="48" spans="1:5" ht="11.25" customHeight="1">
      <c r="A48" s="626"/>
      <c r="B48" s="1005" t="s">
        <v>1435</v>
      </c>
      <c r="C48" s="800">
        <v>2</v>
      </c>
      <c r="D48" s="756"/>
      <c r="E48" s="756">
        <v>2</v>
      </c>
    </row>
    <row r="49" spans="1:5" ht="11.25" customHeight="1">
      <c r="A49" s="626"/>
      <c r="B49" s="625" t="s">
        <v>1247</v>
      </c>
      <c r="C49" s="800">
        <v>-2</v>
      </c>
      <c r="D49" s="756">
        <v>1</v>
      </c>
      <c r="E49" s="756">
        <v>-1</v>
      </c>
    </row>
    <row r="50" spans="1:5" ht="11.25" customHeight="1">
      <c r="A50" s="626"/>
      <c r="B50" s="625" t="s">
        <v>1245</v>
      </c>
      <c r="C50" s="800">
        <v>5</v>
      </c>
      <c r="D50" s="756">
        <v>-3</v>
      </c>
      <c r="E50" s="756">
        <v>2</v>
      </c>
    </row>
    <row r="51" spans="1:5" ht="11.25" customHeight="1">
      <c r="A51" s="1144" t="s">
        <v>1246</v>
      </c>
      <c r="B51" s="1144"/>
      <c r="C51" s="756"/>
      <c r="D51" s="756"/>
      <c r="E51" s="756"/>
    </row>
    <row r="52" spans="1:5" ht="11.25" customHeight="1">
      <c r="A52" s="1003"/>
      <c r="B52" s="1004" t="s">
        <v>1434</v>
      </c>
      <c r="C52" s="756"/>
      <c r="D52" s="756">
        <v>-7</v>
      </c>
      <c r="E52" s="756">
        <v>-7</v>
      </c>
    </row>
    <row r="53" spans="1:5" ht="11.25" customHeight="1">
      <c r="A53" s="658"/>
      <c r="B53" s="654" t="s">
        <v>1171</v>
      </c>
      <c r="C53" s="756">
        <v>25</v>
      </c>
      <c r="D53" s="756"/>
      <c r="E53" s="756">
        <v>25</v>
      </c>
    </row>
    <row r="54" spans="1:5" ht="11.25" customHeight="1">
      <c r="A54" s="1145" t="s">
        <v>1172</v>
      </c>
      <c r="B54" s="1145"/>
      <c r="C54" s="756">
        <v>1</v>
      </c>
      <c r="D54" s="756">
        <v>-1</v>
      </c>
      <c r="E54" s="756"/>
    </row>
    <row r="55" spans="1:5" ht="11.25" customHeight="1">
      <c r="A55" s="1040" t="s">
        <v>1173</v>
      </c>
      <c r="B55" s="1040"/>
      <c r="C55" s="756"/>
      <c r="D55" s="756">
        <v>-7</v>
      </c>
      <c r="E55" s="756">
        <v>-7</v>
      </c>
    </row>
    <row r="56" spans="1:5" ht="11.25" customHeight="1">
      <c r="A56" s="1146" t="s">
        <v>1174</v>
      </c>
      <c r="B56" s="1146"/>
      <c r="C56" s="748">
        <v>-17</v>
      </c>
      <c r="D56" s="748">
        <v>9</v>
      </c>
      <c r="E56" s="748">
        <v>-8</v>
      </c>
    </row>
    <row r="57" spans="1:5" ht="11.25" customHeight="1">
      <c r="A57" s="1068" t="s">
        <v>1240</v>
      </c>
      <c r="B57" s="1068"/>
      <c r="C57" s="749">
        <v>236</v>
      </c>
      <c r="D57" s="749">
        <v>-136</v>
      </c>
      <c r="E57" s="749">
        <v>100</v>
      </c>
    </row>
    <row r="58" spans="1:5" ht="11.25" customHeight="1">
      <c r="A58" s="347"/>
      <c r="B58" s="352"/>
      <c r="C58" s="305"/>
      <c r="D58" s="305"/>
      <c r="E58" s="305"/>
    </row>
    <row r="59" spans="1:5" ht="11.25" customHeight="1">
      <c r="A59" s="205"/>
      <c r="B59" s="205"/>
      <c r="C59" s="205"/>
      <c r="D59" s="205"/>
      <c r="E59" s="205"/>
    </row>
    <row r="60" spans="1:5" s="990" customFormat="1" ht="11.25" customHeight="1">
      <c r="A60" s="1167" t="s">
        <v>1179</v>
      </c>
      <c r="B60" s="1167"/>
      <c r="C60" s="1167"/>
      <c r="D60" s="1167"/>
      <c r="E60" s="1167"/>
    </row>
    <row r="61" spans="1:5" ht="11.25" customHeight="1">
      <c r="A61" s="684"/>
      <c r="B61" s="684"/>
      <c r="C61" s="685"/>
      <c r="D61" s="798">
        <v>2014</v>
      </c>
      <c r="E61" s="641">
        <v>2013</v>
      </c>
    </row>
    <row r="62" spans="1:5" ht="11.25" customHeight="1">
      <c r="A62" s="1145" t="s">
        <v>1468</v>
      </c>
      <c r="B62" s="1145"/>
      <c r="C62" s="567"/>
      <c r="D62" s="756">
        <v>29</v>
      </c>
      <c r="E62" s="570">
        <v>28</v>
      </c>
    </row>
    <row r="63" spans="1:5" ht="11.25" customHeight="1">
      <c r="A63" s="1145" t="s">
        <v>1469</v>
      </c>
      <c r="B63" s="1145"/>
      <c r="C63" s="567"/>
      <c r="D63" s="756">
        <v>33</v>
      </c>
      <c r="E63" s="570">
        <v>43</v>
      </c>
    </row>
    <row r="64" spans="1:5" ht="11.25" customHeight="1">
      <c r="A64" s="1145" t="s">
        <v>1180</v>
      </c>
      <c r="B64" s="1145"/>
      <c r="C64" s="567"/>
      <c r="D64" s="756">
        <v>14</v>
      </c>
      <c r="E64" s="570">
        <v>18</v>
      </c>
    </row>
    <row r="65" spans="1:5" ht="11.25" customHeight="1">
      <c r="A65" s="1145" t="s">
        <v>1181</v>
      </c>
      <c r="B65" s="1145"/>
      <c r="C65" s="567"/>
      <c r="D65" s="756">
        <v>24</v>
      </c>
      <c r="E65" s="570">
        <v>11</v>
      </c>
    </row>
    <row r="66" spans="1:5" ht="11.25" customHeight="1">
      <c r="A66" s="347"/>
      <c r="B66" s="367"/>
      <c r="C66" s="305"/>
      <c r="D66" s="305"/>
      <c r="E66" s="305"/>
    </row>
    <row r="67" spans="1:5" ht="11.25" customHeight="1">
      <c r="A67" s="1128" t="s">
        <v>1189</v>
      </c>
      <c r="B67" s="1128"/>
      <c r="C67" s="1128"/>
      <c r="D67" s="1128"/>
      <c r="E67" s="1128"/>
    </row>
    <row r="68" spans="1:5" ht="11.25" customHeight="1">
      <c r="A68" s="681"/>
      <c r="B68" s="684"/>
      <c r="C68" s="685"/>
      <c r="D68" s="798">
        <v>2014</v>
      </c>
      <c r="E68" s="641">
        <v>2013</v>
      </c>
    </row>
    <row r="69" spans="1:5" ht="11.25" customHeight="1">
      <c r="A69" s="1168" t="s">
        <v>1182</v>
      </c>
      <c r="B69" s="1168"/>
      <c r="C69" s="568"/>
      <c r="D69" s="822">
        <v>2.67</v>
      </c>
      <c r="E69" s="655">
        <v>2.68</v>
      </c>
    </row>
    <row r="70" spans="1:5" ht="11.25" customHeight="1">
      <c r="A70" s="1145" t="s">
        <v>1183</v>
      </c>
      <c r="B70" s="1145"/>
      <c r="C70" s="658"/>
      <c r="D70" s="822">
        <v>3.29</v>
      </c>
      <c r="E70" s="655">
        <v>1.94</v>
      </c>
    </row>
    <row r="71" spans="1:5" ht="11.25" customHeight="1">
      <c r="A71" s="1145" t="s">
        <v>1184</v>
      </c>
      <c r="B71" s="1145"/>
      <c r="C71" s="658"/>
      <c r="D71" s="822">
        <v>1.1299999999999999</v>
      </c>
      <c r="E71" s="655">
        <v>0.78</v>
      </c>
    </row>
    <row r="72" spans="1:5" ht="11.25" customHeight="1">
      <c r="A72" s="347"/>
      <c r="B72" s="367"/>
      <c r="C72" s="410"/>
      <c r="D72" s="305"/>
      <c r="E72" s="305"/>
    </row>
    <row r="73" spans="1:5" ht="22.5" customHeight="1">
      <c r="A73" s="1098" t="s">
        <v>1433</v>
      </c>
      <c r="B73" s="1098"/>
      <c r="C73" s="1098"/>
      <c r="D73" s="1098"/>
      <c r="E73" s="1098"/>
    </row>
    <row r="74" spans="1:5" ht="10.5" customHeight="1">
      <c r="A74" s="347"/>
      <c r="B74" s="327"/>
      <c r="C74" s="327"/>
      <c r="D74" s="327"/>
      <c r="E74" s="327"/>
    </row>
    <row r="75" spans="1:5" ht="23.25" customHeight="1">
      <c r="A75" s="1106" t="s">
        <v>1198</v>
      </c>
      <c r="B75" s="1106"/>
      <c r="C75" s="1106"/>
      <c r="D75" s="1106"/>
      <c r="E75" s="1106"/>
    </row>
    <row r="76" spans="1:5" ht="11.25" customHeight="1">
      <c r="A76" s="634"/>
      <c r="B76" s="367"/>
      <c r="C76" s="410"/>
      <c r="D76" s="305"/>
      <c r="E76" s="305"/>
    </row>
    <row r="77" spans="1:5" ht="11.25" customHeight="1">
      <c r="A77" s="681"/>
      <c r="B77" s="682"/>
      <c r="C77" s="681"/>
      <c r="D77" s="798">
        <v>2014</v>
      </c>
      <c r="E77" s="641">
        <v>2013</v>
      </c>
    </row>
    <row r="78" spans="1:5" ht="11.25" customHeight="1">
      <c r="A78" s="1144" t="s">
        <v>1421</v>
      </c>
      <c r="B78" s="1144"/>
      <c r="C78" s="567"/>
      <c r="D78" s="846"/>
      <c r="E78" s="981"/>
    </row>
    <row r="79" spans="1:5" ht="11.25" customHeight="1">
      <c r="A79" s="980"/>
      <c r="B79" s="1006" t="s">
        <v>1436</v>
      </c>
      <c r="C79" s="567"/>
      <c r="D79" s="837">
        <v>17.5</v>
      </c>
      <c r="E79" s="609">
        <v>20.2</v>
      </c>
    </row>
    <row r="80" spans="1:5" ht="11.25" customHeight="1">
      <c r="A80" s="980"/>
      <c r="B80" s="1006" t="s">
        <v>1437</v>
      </c>
      <c r="C80" s="567"/>
      <c r="D80" s="837">
        <v>19.2</v>
      </c>
      <c r="E80" s="609">
        <v>22.8</v>
      </c>
    </row>
    <row r="81" spans="1:5" ht="11.25" customHeight="1">
      <c r="A81" s="1144" t="s">
        <v>1422</v>
      </c>
      <c r="B81" s="1144"/>
      <c r="C81" s="567"/>
      <c r="D81" s="837"/>
      <c r="E81" s="609"/>
    </row>
    <row r="82" spans="1:5" ht="11.25" customHeight="1">
      <c r="A82" s="980"/>
      <c r="B82" s="1006" t="s">
        <v>1436</v>
      </c>
      <c r="C82" s="567"/>
      <c r="D82" s="837">
        <v>19.2</v>
      </c>
      <c r="E82" s="609">
        <v>21.6</v>
      </c>
    </row>
    <row r="83" spans="1:5" ht="11.25" customHeight="1">
      <c r="A83" s="980"/>
      <c r="B83" s="1006" t="s">
        <v>1437</v>
      </c>
      <c r="C83" s="567"/>
      <c r="D83" s="837">
        <v>20.100000000000001</v>
      </c>
      <c r="E83" s="609">
        <v>24.2</v>
      </c>
    </row>
    <row r="84" spans="1:5" ht="11.25" customHeight="1">
      <c r="A84" s="347"/>
      <c r="B84" s="367"/>
      <c r="C84" s="305"/>
      <c r="D84" s="305"/>
      <c r="E84" s="305"/>
    </row>
    <row r="85" spans="1:5" ht="35.25" customHeight="1">
      <c r="A85" s="1106" t="s">
        <v>1423</v>
      </c>
      <c r="B85" s="1106"/>
      <c r="C85" s="1106"/>
      <c r="D85" s="1106"/>
      <c r="E85" s="1106"/>
    </row>
    <row r="86" spans="1:5" ht="11.25" customHeight="1">
      <c r="A86" s="347"/>
      <c r="B86" s="367"/>
      <c r="C86" s="239"/>
      <c r="D86" s="239"/>
      <c r="E86" s="239"/>
    </row>
    <row r="87" spans="1:5" ht="11.25" customHeight="1">
      <c r="A87" s="1128" t="s">
        <v>855</v>
      </c>
      <c r="B87" s="1128"/>
      <c r="C87" s="385"/>
      <c r="D87" s="385"/>
      <c r="E87" s="385"/>
    </row>
    <row r="88" spans="1:5" ht="26.25" customHeight="1">
      <c r="A88" s="1008"/>
      <c r="B88" s="1008"/>
      <c r="C88" s="385"/>
      <c r="D88" s="1169" t="s">
        <v>1441</v>
      </c>
      <c r="E88" s="1169"/>
    </row>
    <row r="89" spans="1:5" ht="25.5" customHeight="1">
      <c r="A89" s="681"/>
      <c r="B89" s="682"/>
      <c r="C89" s="818" t="s">
        <v>1187</v>
      </c>
      <c r="D89" s="834">
        <v>2014</v>
      </c>
      <c r="E89" s="1009">
        <v>2013</v>
      </c>
    </row>
    <row r="90" spans="1:5" ht="11.25" customHeight="1">
      <c r="A90" s="1145" t="s">
        <v>1185</v>
      </c>
      <c r="B90" s="1145"/>
      <c r="C90" s="1001" t="s">
        <v>1190</v>
      </c>
      <c r="D90" s="756">
        <v>-25</v>
      </c>
      <c r="E90" s="1010">
        <v>-50</v>
      </c>
    </row>
    <row r="91" spans="1:5" ht="11.25" customHeight="1">
      <c r="A91" s="1145" t="s">
        <v>1185</v>
      </c>
      <c r="B91" s="1145"/>
      <c r="C91" s="1001" t="s">
        <v>1191</v>
      </c>
      <c r="D91" s="756">
        <v>28</v>
      </c>
      <c r="E91" s="1010">
        <v>45</v>
      </c>
    </row>
    <row r="92" spans="1:5" ht="11.25" customHeight="1">
      <c r="A92" s="1043" t="s">
        <v>1440</v>
      </c>
      <c r="B92" s="1043"/>
      <c r="C92" s="1001" t="s">
        <v>1190</v>
      </c>
      <c r="D92" s="756">
        <v>24</v>
      </c>
      <c r="E92" s="1010">
        <v>13</v>
      </c>
    </row>
    <row r="93" spans="1:5" ht="11.25" customHeight="1">
      <c r="A93" s="1145" t="s">
        <v>1440</v>
      </c>
      <c r="B93" s="1145"/>
      <c r="C93" s="1001" t="s">
        <v>1191</v>
      </c>
      <c r="D93" s="756">
        <v>-5</v>
      </c>
      <c r="E93" s="1010">
        <v>-11</v>
      </c>
    </row>
    <row r="94" spans="1:5" ht="11.25" customHeight="1">
      <c r="A94" s="1145" t="s">
        <v>1186</v>
      </c>
      <c r="B94" s="1145"/>
      <c r="C94" s="1001" t="s">
        <v>1190</v>
      </c>
      <c r="D94" s="756">
        <v>11</v>
      </c>
      <c r="E94" s="1010">
        <v>32</v>
      </c>
    </row>
    <row r="95" spans="1:5" ht="11.25" customHeight="1">
      <c r="A95" s="1145" t="s">
        <v>1186</v>
      </c>
      <c r="B95" s="1145"/>
      <c r="C95" s="1001" t="s">
        <v>1191</v>
      </c>
      <c r="D95" s="756">
        <v>-4</v>
      </c>
      <c r="E95" s="1010">
        <v>-7</v>
      </c>
    </row>
    <row r="96" spans="1:5" ht="11.25" customHeight="1">
      <c r="A96" s="366"/>
      <c r="B96" s="316"/>
      <c r="C96" s="305"/>
      <c r="D96" s="385"/>
      <c r="E96" s="385"/>
    </row>
    <row r="97" spans="1:5" ht="11.25" customHeight="1">
      <c r="A97" s="366"/>
      <c r="B97" s="316"/>
      <c r="C97" s="385"/>
      <c r="D97" s="385"/>
      <c r="E97" s="385"/>
    </row>
    <row r="98" spans="1:5" ht="11.25" customHeight="1">
      <c r="A98" s="366"/>
      <c r="B98" s="316"/>
      <c r="C98" s="385"/>
      <c r="D98" s="385"/>
      <c r="E98" s="385"/>
    </row>
    <row r="99" spans="1:5" ht="11.25" customHeight="1">
      <c r="A99" s="366"/>
      <c r="B99" s="316"/>
      <c r="C99" s="385"/>
      <c r="D99" s="385"/>
      <c r="E99" s="385"/>
    </row>
    <row r="100" spans="1:5" ht="11.25" customHeight="1">
      <c r="A100" s="366"/>
      <c r="B100" s="316"/>
      <c r="C100" s="385"/>
      <c r="D100" s="385"/>
      <c r="E100" s="385"/>
    </row>
    <row r="101" spans="1:5" ht="11.25" customHeight="1">
      <c r="B101" s="229"/>
      <c r="C101" s="376"/>
      <c r="D101" s="376"/>
      <c r="E101" s="376"/>
    </row>
    <row r="102" spans="1:5" ht="11.25" customHeight="1">
      <c r="B102" s="229"/>
      <c r="C102" s="376"/>
      <c r="D102" s="376"/>
      <c r="E102" s="376"/>
    </row>
    <row r="103" spans="1:5" ht="11.25" customHeight="1">
      <c r="B103" s="229"/>
      <c r="C103" s="376"/>
      <c r="D103" s="376"/>
      <c r="E103" s="376"/>
    </row>
    <row r="104" spans="1:5" ht="11.25" customHeight="1">
      <c r="B104" s="229"/>
      <c r="C104" s="376"/>
      <c r="D104" s="376"/>
      <c r="E104" s="376"/>
    </row>
    <row r="105" spans="1:5" ht="11.25" customHeight="1">
      <c r="B105" s="229"/>
      <c r="C105" s="376"/>
      <c r="D105" s="376"/>
      <c r="E105" s="376"/>
    </row>
    <row r="106" spans="1:5" ht="11.25" customHeight="1">
      <c r="B106" s="229"/>
      <c r="C106" s="376"/>
      <c r="D106" s="376"/>
      <c r="E106" s="376"/>
    </row>
    <row r="107" spans="1:5" ht="11.25" customHeight="1">
      <c r="B107" s="229"/>
      <c r="C107" s="376"/>
      <c r="D107" s="376"/>
      <c r="E107" s="376"/>
    </row>
    <row r="108" spans="1:5" ht="11.25" customHeight="1">
      <c r="B108" s="229"/>
      <c r="C108" s="376"/>
      <c r="D108" s="376"/>
      <c r="E108" s="376"/>
    </row>
    <row r="109" spans="1:5" ht="11.25" customHeight="1">
      <c r="B109" s="229"/>
      <c r="C109" s="376"/>
      <c r="D109" s="376"/>
      <c r="E109" s="376"/>
    </row>
    <row r="110" spans="1:5" ht="11.25" customHeight="1">
      <c r="B110" s="229"/>
      <c r="C110" s="376"/>
      <c r="D110" s="376"/>
      <c r="E110" s="376"/>
    </row>
    <row r="111" spans="1:5" ht="11.25" customHeight="1">
      <c r="B111" s="229"/>
      <c r="C111" s="376"/>
      <c r="D111" s="376"/>
      <c r="E111" s="376"/>
    </row>
    <row r="112" spans="1:5">
      <c r="B112" s="229"/>
      <c r="C112" s="376"/>
      <c r="D112" s="376"/>
      <c r="E112" s="376"/>
    </row>
    <row r="113" spans="2:5">
      <c r="B113" s="229"/>
      <c r="C113" s="376"/>
      <c r="D113" s="376"/>
      <c r="E113" s="376"/>
    </row>
    <row r="114" spans="2:5">
      <c r="B114" s="229"/>
      <c r="C114" s="376"/>
      <c r="D114" s="376"/>
      <c r="E114" s="376"/>
    </row>
    <row r="115" spans="2:5">
      <c r="B115" s="229"/>
      <c r="C115" s="376"/>
      <c r="D115" s="376"/>
      <c r="E115" s="376"/>
    </row>
    <row r="116" spans="2:5">
      <c r="B116" s="229"/>
      <c r="C116" s="376"/>
      <c r="D116" s="376"/>
      <c r="E116" s="376"/>
    </row>
    <row r="117" spans="2:5">
      <c r="B117" s="229"/>
      <c r="C117" s="376"/>
      <c r="D117" s="376"/>
      <c r="E117" s="376"/>
    </row>
    <row r="118" spans="2:5">
      <c r="B118" s="229"/>
      <c r="C118" s="376"/>
      <c r="D118" s="376"/>
      <c r="E118" s="376"/>
    </row>
    <row r="119" spans="2:5">
      <c r="B119" s="229"/>
      <c r="C119" s="376"/>
      <c r="D119" s="376"/>
      <c r="E119" s="376"/>
    </row>
    <row r="120" spans="2:5">
      <c r="B120" s="229"/>
      <c r="C120" s="376"/>
      <c r="D120" s="376"/>
      <c r="E120" s="376"/>
    </row>
    <row r="121" spans="2:5">
      <c r="B121" s="229"/>
      <c r="C121" s="376"/>
      <c r="D121" s="376"/>
      <c r="E121" s="376"/>
    </row>
    <row r="122" spans="2:5">
      <c r="B122" s="229"/>
      <c r="C122" s="376"/>
      <c r="D122" s="376"/>
      <c r="E122" s="376"/>
    </row>
    <row r="123" spans="2:5">
      <c r="B123" s="229"/>
      <c r="C123" s="376"/>
      <c r="D123" s="376"/>
      <c r="E123" s="376"/>
    </row>
    <row r="124" spans="2:5">
      <c r="B124" s="229"/>
      <c r="C124" s="376"/>
      <c r="D124" s="376"/>
      <c r="E124" s="376"/>
    </row>
    <row r="125" spans="2:5">
      <c r="B125" s="229"/>
      <c r="C125" s="376"/>
      <c r="D125" s="376"/>
      <c r="E125" s="376"/>
    </row>
    <row r="126" spans="2:5">
      <c r="B126" s="229"/>
      <c r="C126" s="376"/>
      <c r="D126" s="376"/>
      <c r="E126" s="376"/>
    </row>
    <row r="141" spans="2:5">
      <c r="B141" s="244"/>
      <c r="C141" s="244"/>
      <c r="D141" s="244"/>
      <c r="E141" s="244"/>
    </row>
    <row r="142" spans="2:5">
      <c r="B142" s="244"/>
      <c r="C142" s="244"/>
      <c r="D142" s="244"/>
      <c r="E142" s="244"/>
    </row>
    <row r="143" spans="2:5">
      <c r="B143" s="244"/>
      <c r="C143" s="244"/>
      <c r="D143" s="244"/>
      <c r="E143" s="244"/>
    </row>
    <row r="144" spans="2:5">
      <c r="B144" s="244"/>
      <c r="C144" s="244"/>
      <c r="D144" s="244"/>
      <c r="E144" s="244"/>
    </row>
    <row r="145" spans="2:5">
      <c r="B145" s="244"/>
      <c r="C145" s="244"/>
      <c r="D145" s="244"/>
      <c r="E145" s="244"/>
    </row>
    <row r="146" spans="2:5">
      <c r="B146" s="244"/>
      <c r="C146" s="244"/>
      <c r="D146" s="244"/>
      <c r="E146" s="244"/>
    </row>
    <row r="147" spans="2:5">
      <c r="B147" s="244"/>
      <c r="C147" s="244"/>
      <c r="D147" s="244"/>
      <c r="E147" s="244"/>
    </row>
    <row r="148" spans="2:5">
      <c r="B148" s="244"/>
      <c r="C148" s="244"/>
      <c r="D148" s="244"/>
      <c r="E148" s="244"/>
    </row>
    <row r="149" spans="2:5">
      <c r="B149" s="244"/>
      <c r="C149" s="244"/>
      <c r="D149" s="244"/>
      <c r="E149" s="244"/>
    </row>
    <row r="150" spans="2:5">
      <c r="B150" s="244"/>
      <c r="C150" s="244"/>
      <c r="D150" s="244"/>
      <c r="E150" s="244"/>
    </row>
    <row r="151" spans="2:5">
      <c r="B151" s="244"/>
      <c r="C151" s="244"/>
      <c r="D151" s="244"/>
      <c r="E151" s="244"/>
    </row>
  </sheetData>
  <mergeCells count="59">
    <mergeCell ref="A94:B94"/>
    <mergeCell ref="A95:B95"/>
    <mergeCell ref="A69:B69"/>
    <mergeCell ref="A70:B70"/>
    <mergeCell ref="A91:B91"/>
    <mergeCell ref="A92:B92"/>
    <mergeCell ref="A93:B93"/>
    <mergeCell ref="A81:B81"/>
    <mergeCell ref="A85:E85"/>
    <mergeCell ref="A87:B87"/>
    <mergeCell ref="A90:B90"/>
    <mergeCell ref="A73:E73"/>
    <mergeCell ref="A75:E75"/>
    <mergeCell ref="A78:B78"/>
    <mergeCell ref="A71:B71"/>
    <mergeCell ref="D88:E88"/>
    <mergeCell ref="A13:B13"/>
    <mergeCell ref="A27:B27"/>
    <mergeCell ref="A28:B28"/>
    <mergeCell ref="A46:B46"/>
    <mergeCell ref="A26:B26"/>
    <mergeCell ref="A40:B40"/>
    <mergeCell ref="A42:B42"/>
    <mergeCell ref="A44:B44"/>
    <mergeCell ref="A43:B43"/>
    <mergeCell ref="A14:B14"/>
    <mergeCell ref="A45:B45"/>
    <mergeCell ref="A54:B54"/>
    <mergeCell ref="A55:B55"/>
    <mergeCell ref="A56:B56"/>
    <mergeCell ref="A57:B57"/>
    <mergeCell ref="A60:E60"/>
    <mergeCell ref="A63:B63"/>
    <mergeCell ref="A64:B64"/>
    <mergeCell ref="A65:B65"/>
    <mergeCell ref="A67:E67"/>
    <mergeCell ref="A62:B62"/>
    <mergeCell ref="A1:E1"/>
    <mergeCell ref="A37:B37"/>
    <mergeCell ref="A38:B38"/>
    <mergeCell ref="A39:B39"/>
    <mergeCell ref="A51:B51"/>
    <mergeCell ref="A21:B21"/>
    <mergeCell ref="A22:B22"/>
    <mergeCell ref="A24:B24"/>
    <mergeCell ref="A33:B33"/>
    <mergeCell ref="A25:B25"/>
    <mergeCell ref="A15:B15"/>
    <mergeCell ref="A16:B16"/>
    <mergeCell ref="A18:B18"/>
    <mergeCell ref="A19:B19"/>
    <mergeCell ref="A20:B20"/>
    <mergeCell ref="A9:E9"/>
    <mergeCell ref="A10:E10"/>
    <mergeCell ref="A12:B12"/>
    <mergeCell ref="A3:B3"/>
    <mergeCell ref="A4:B4"/>
    <mergeCell ref="A5:B5"/>
    <mergeCell ref="A7:E7"/>
  </mergeCells>
  <phoneticPr fontId="0" type="noConversion"/>
  <pageMargins left="0.75" right="0.75" top="1" bottom="1" header="0.5" footer="0.5"/>
  <pageSetup paperSize="9" scale="84" orientation="portrait" r:id="rId1"/>
  <headerFooter alignWithMargins="0"/>
  <rowBreaks count="1" manualBreakCount="1">
    <brk id="40"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50"/>
  <sheetViews>
    <sheetView topLeftCell="A4" zoomScaleNormal="100" workbookViewId="0">
      <selection activeCell="D41" sqref="D41"/>
    </sheetView>
  </sheetViews>
  <sheetFormatPr defaultColWidth="37.5" defaultRowHeight="12" customHeight="1"/>
  <cols>
    <col min="1" max="1" width="3.33203125" style="241" customWidth="1"/>
    <col min="2" max="2" width="76.6640625" style="216" customWidth="1"/>
    <col min="3" max="4" width="18.33203125" style="218" customWidth="1"/>
    <col min="5" max="5" width="8.33203125" style="218" customWidth="1"/>
    <col min="6" max="6" width="5" style="205" customWidth="1"/>
    <col min="7" max="17" width="3.6640625" style="205" customWidth="1"/>
    <col min="18" max="16384" width="37.5" style="241"/>
  </cols>
  <sheetData>
    <row r="1" spans="1:17" ht="15.75" customHeight="1">
      <c r="A1" s="1053" t="s">
        <v>1025</v>
      </c>
      <c r="B1" s="1053"/>
      <c r="C1" s="1053"/>
      <c r="D1" s="1053"/>
      <c r="E1" s="1053"/>
      <c r="F1" s="1053"/>
    </row>
    <row r="2" spans="1:17" ht="11.25" customHeight="1">
      <c r="A2" s="549"/>
      <c r="B2" s="206"/>
      <c r="C2" s="548"/>
      <c r="D2" s="548"/>
      <c r="E2" s="933"/>
      <c r="F2" s="921"/>
    </row>
    <row r="3" spans="1:17" ht="11.25" customHeight="1">
      <c r="A3" s="549"/>
      <c r="B3" s="207"/>
      <c r="C3" s="522"/>
      <c r="D3" s="520" t="s">
        <v>1151</v>
      </c>
      <c r="E3" s="520"/>
      <c r="F3" s="522"/>
      <c r="G3" s="207"/>
      <c r="H3" s="207"/>
      <c r="I3" s="207"/>
      <c r="J3" s="207"/>
      <c r="K3" s="207"/>
      <c r="L3" s="207"/>
      <c r="M3" s="207"/>
      <c r="N3" s="207"/>
      <c r="O3" s="207"/>
      <c r="P3" s="207"/>
      <c r="Q3" s="207"/>
    </row>
    <row r="4" spans="1:17" s="971" customFormat="1" ht="11.25" customHeight="1">
      <c r="A4" s="1065" t="s">
        <v>744</v>
      </c>
      <c r="B4" s="1065"/>
      <c r="C4" s="742">
        <v>2014</v>
      </c>
      <c r="D4" s="614">
        <v>2013</v>
      </c>
      <c r="E4" s="1067" t="s">
        <v>902</v>
      </c>
      <c r="F4" s="1067"/>
      <c r="G4" s="205"/>
      <c r="H4" s="205"/>
      <c r="I4" s="205"/>
      <c r="J4" s="205"/>
      <c r="K4" s="205"/>
      <c r="L4" s="205"/>
      <c r="M4" s="205"/>
      <c r="N4" s="205"/>
      <c r="O4" s="205"/>
      <c r="P4" s="205"/>
      <c r="Q4" s="205"/>
    </row>
    <row r="5" spans="1:17" s="971" customFormat="1" ht="12" customHeight="1">
      <c r="A5" s="1058" t="s">
        <v>1237</v>
      </c>
      <c r="B5" s="1058"/>
      <c r="C5" s="743"/>
      <c r="D5" s="482"/>
      <c r="E5" s="941"/>
      <c r="F5" s="568"/>
      <c r="G5" s="205"/>
      <c r="H5" s="205"/>
      <c r="I5" s="205"/>
      <c r="J5" s="205"/>
      <c r="K5" s="205"/>
      <c r="L5" s="205"/>
      <c r="M5" s="205"/>
      <c r="N5" s="205"/>
      <c r="O5" s="205"/>
      <c r="P5" s="205"/>
      <c r="Q5" s="205"/>
    </row>
    <row r="6" spans="1:17" s="968" customFormat="1" ht="12" customHeight="1">
      <c r="A6" s="1057" t="s">
        <v>533</v>
      </c>
      <c r="B6" s="1057"/>
      <c r="C6" s="744">
        <v>4779</v>
      </c>
      <c r="D6" s="471">
        <v>4607</v>
      </c>
      <c r="E6" s="936">
        <v>1</v>
      </c>
      <c r="F6" s="937">
        <v>4</v>
      </c>
      <c r="G6" s="205"/>
      <c r="H6" s="205"/>
      <c r="I6" s="205"/>
      <c r="J6" s="205"/>
      <c r="K6" s="205"/>
      <c r="L6" s="205"/>
      <c r="M6" s="205"/>
      <c r="N6" s="205"/>
      <c r="O6" s="205"/>
      <c r="P6" s="205"/>
      <c r="Q6" s="205"/>
    </row>
    <row r="7" spans="1:17" s="968" customFormat="1" ht="11.25" customHeight="1">
      <c r="A7" s="1029" t="s">
        <v>344</v>
      </c>
      <c r="B7" s="1029"/>
      <c r="C7" s="744">
        <v>-240</v>
      </c>
      <c r="D7" s="471">
        <v>190</v>
      </c>
      <c r="E7" s="570"/>
      <c r="F7" s="552"/>
      <c r="G7" s="205"/>
      <c r="H7" s="205"/>
      <c r="I7" s="205"/>
      <c r="J7" s="205"/>
      <c r="K7" s="205"/>
      <c r="L7" s="205"/>
      <c r="M7" s="205"/>
      <c r="N7" s="205"/>
      <c r="O7" s="205"/>
      <c r="P7" s="205"/>
      <c r="Q7" s="205"/>
    </row>
    <row r="8" spans="1:17" s="968" customFormat="1" ht="12" customHeight="1">
      <c r="A8" s="1066" t="s">
        <v>397</v>
      </c>
      <c r="B8" s="1066"/>
      <c r="C8" s="744">
        <v>14</v>
      </c>
      <c r="D8" s="471">
        <v>12</v>
      </c>
      <c r="E8" s="570"/>
      <c r="F8" s="552"/>
      <c r="G8" s="205"/>
      <c r="H8" s="205"/>
      <c r="I8" s="205"/>
      <c r="J8" s="205"/>
      <c r="K8" s="205"/>
      <c r="L8" s="205"/>
      <c r="M8" s="205"/>
      <c r="N8" s="205"/>
      <c r="O8" s="205"/>
      <c r="P8" s="205"/>
      <c r="Q8" s="205"/>
    </row>
    <row r="9" spans="1:17" s="968" customFormat="1" ht="12" customHeight="1">
      <c r="A9" s="1062" t="s">
        <v>332</v>
      </c>
      <c r="B9" s="1062"/>
      <c r="C9" s="744">
        <v>52</v>
      </c>
      <c r="D9" s="471">
        <v>65</v>
      </c>
      <c r="E9" s="570"/>
      <c r="F9" s="937">
        <v>5</v>
      </c>
      <c r="G9" s="205"/>
      <c r="H9" s="205"/>
      <c r="I9" s="205"/>
      <c r="J9" s="205"/>
      <c r="K9" s="205"/>
      <c r="L9" s="205"/>
      <c r="M9" s="205"/>
      <c r="N9" s="205"/>
      <c r="O9" s="205"/>
      <c r="P9" s="205"/>
      <c r="Q9" s="205"/>
    </row>
    <row r="10" spans="1:17" s="968" customFormat="1" ht="12" customHeight="1">
      <c r="A10" s="1060"/>
      <c r="B10" s="1060"/>
      <c r="C10" s="744"/>
      <c r="D10" s="471"/>
      <c r="E10" s="570"/>
      <c r="F10" s="552"/>
      <c r="G10" s="205"/>
      <c r="H10" s="205"/>
      <c r="I10" s="205"/>
      <c r="J10" s="205"/>
      <c r="K10" s="205"/>
      <c r="L10" s="205"/>
      <c r="M10" s="205"/>
      <c r="N10" s="205"/>
      <c r="O10" s="205"/>
      <c r="P10" s="205"/>
      <c r="Q10" s="205"/>
    </row>
    <row r="11" spans="1:17" s="968" customFormat="1" ht="12" customHeight="1">
      <c r="A11" s="1062" t="s">
        <v>396</v>
      </c>
      <c r="B11" s="1062"/>
      <c r="C11" s="744">
        <v>-2392</v>
      </c>
      <c r="D11" s="471">
        <v>-2658</v>
      </c>
      <c r="E11" s="570"/>
      <c r="F11" s="937">
        <v>6</v>
      </c>
      <c r="G11" s="205"/>
      <c r="H11" s="205"/>
      <c r="I11" s="205"/>
      <c r="J11" s="205"/>
      <c r="K11" s="205"/>
      <c r="L11" s="205"/>
      <c r="M11" s="205"/>
      <c r="N11" s="205"/>
      <c r="O11" s="205"/>
      <c r="P11" s="205"/>
      <c r="Q11" s="205"/>
    </row>
    <row r="12" spans="1:17" s="968" customFormat="1" ht="12" customHeight="1">
      <c r="A12" s="1057" t="s">
        <v>255</v>
      </c>
      <c r="B12" s="1057"/>
      <c r="C12" s="744">
        <v>-1113</v>
      </c>
      <c r="D12" s="471">
        <v>-1073</v>
      </c>
      <c r="E12" s="570"/>
      <c r="F12" s="937">
        <v>7</v>
      </c>
      <c r="G12" s="205"/>
      <c r="H12" s="205"/>
      <c r="I12" s="205"/>
      <c r="J12" s="205"/>
      <c r="K12" s="205"/>
      <c r="L12" s="205"/>
      <c r="M12" s="205"/>
      <c r="N12" s="205"/>
      <c r="O12" s="205"/>
      <c r="P12" s="205"/>
      <c r="Q12" s="205"/>
    </row>
    <row r="13" spans="1:17" s="968" customFormat="1" ht="12" customHeight="1">
      <c r="A13" s="1063" t="s">
        <v>442</v>
      </c>
      <c r="B13" s="1063"/>
      <c r="C13" s="744">
        <v>-115</v>
      </c>
      <c r="D13" s="471">
        <v>-120</v>
      </c>
      <c r="E13" s="570"/>
      <c r="F13" s="937">
        <v>8</v>
      </c>
      <c r="G13" s="205"/>
      <c r="H13" s="205"/>
      <c r="I13" s="205"/>
      <c r="J13" s="205"/>
      <c r="K13" s="205"/>
      <c r="L13" s="205"/>
      <c r="M13" s="205"/>
      <c r="N13" s="205"/>
      <c r="O13" s="205"/>
      <c r="P13" s="205"/>
      <c r="Q13" s="205"/>
    </row>
    <row r="14" spans="1:17" s="968" customFormat="1" ht="12" customHeight="1">
      <c r="A14" s="1062" t="s">
        <v>333</v>
      </c>
      <c r="B14" s="1062"/>
      <c r="C14" s="744">
        <v>-489</v>
      </c>
      <c r="D14" s="471">
        <v>-513</v>
      </c>
      <c r="E14" s="570"/>
      <c r="F14" s="552"/>
      <c r="G14" s="205"/>
      <c r="H14" s="205"/>
      <c r="I14" s="205"/>
      <c r="J14" s="205"/>
      <c r="K14" s="205"/>
      <c r="L14" s="205"/>
      <c r="M14" s="205"/>
      <c r="N14" s="205"/>
      <c r="O14" s="205"/>
      <c r="P14" s="205"/>
      <c r="Q14" s="205"/>
    </row>
    <row r="15" spans="1:17" s="968" customFormat="1" ht="12" customHeight="1">
      <c r="A15" s="1061" t="s">
        <v>29</v>
      </c>
      <c r="B15" s="1061"/>
      <c r="C15" s="744">
        <v>26</v>
      </c>
      <c r="D15" s="471">
        <v>28</v>
      </c>
      <c r="E15" s="570"/>
      <c r="F15" s="937">
        <v>15</v>
      </c>
      <c r="G15" s="205"/>
      <c r="H15" s="205"/>
      <c r="I15" s="205"/>
      <c r="J15" s="205"/>
      <c r="K15" s="205"/>
      <c r="L15" s="205"/>
      <c r="M15" s="205"/>
      <c r="N15" s="205"/>
      <c r="O15" s="205"/>
      <c r="P15" s="205"/>
      <c r="Q15" s="205"/>
    </row>
    <row r="16" spans="1:17" s="968" customFormat="1" ht="12" customHeight="1">
      <c r="A16" s="1060"/>
      <c r="B16" s="1060"/>
      <c r="C16" s="744"/>
      <c r="D16" s="471"/>
      <c r="E16" s="570"/>
      <c r="F16" s="552"/>
      <c r="G16" s="205"/>
      <c r="H16" s="205"/>
      <c r="I16" s="205"/>
      <c r="J16" s="205"/>
      <c r="K16" s="205"/>
      <c r="L16" s="205"/>
      <c r="M16" s="205"/>
      <c r="N16" s="205"/>
      <c r="O16" s="205"/>
      <c r="P16" s="205"/>
      <c r="Q16" s="205"/>
    </row>
    <row r="17" spans="1:17" s="968" customFormat="1" ht="12" customHeight="1">
      <c r="A17" s="1059" t="s">
        <v>200</v>
      </c>
      <c r="B17" s="1059"/>
      <c r="C17" s="744">
        <v>522</v>
      </c>
      <c r="D17" s="471">
        <v>537</v>
      </c>
      <c r="E17" s="570"/>
      <c r="F17" s="552"/>
      <c r="G17" s="205"/>
      <c r="H17" s="205"/>
      <c r="I17" s="205"/>
      <c r="J17" s="205"/>
      <c r="K17" s="205"/>
      <c r="L17" s="205"/>
      <c r="M17" s="205"/>
      <c r="N17" s="205"/>
      <c r="O17" s="205"/>
      <c r="P17" s="205"/>
      <c r="Q17" s="205"/>
    </row>
    <row r="18" spans="1:17" s="968" customFormat="1" ht="12" customHeight="1">
      <c r="A18" s="551"/>
      <c r="B18" s="528" t="s">
        <v>888</v>
      </c>
      <c r="C18" s="877">
        <v>10.9</v>
      </c>
      <c r="D18" s="527">
        <v>11.7</v>
      </c>
      <c r="E18" s="609"/>
      <c r="F18" s="552"/>
      <c r="G18" s="205"/>
      <c r="H18" s="205"/>
      <c r="I18" s="205"/>
      <c r="J18" s="205"/>
      <c r="K18" s="205"/>
      <c r="L18" s="205"/>
      <c r="M18" s="205"/>
      <c r="N18" s="205"/>
      <c r="O18" s="205"/>
      <c r="P18" s="205"/>
      <c r="Q18" s="205"/>
    </row>
    <row r="19" spans="1:17" s="968" customFormat="1" ht="12" customHeight="1">
      <c r="A19" s="1060"/>
      <c r="B19" s="1060"/>
      <c r="C19" s="744"/>
      <c r="D19" s="471"/>
      <c r="E19" s="570"/>
      <c r="F19" s="552"/>
      <c r="G19" s="205"/>
      <c r="H19" s="205"/>
      <c r="I19" s="205"/>
      <c r="J19" s="205"/>
      <c r="K19" s="205"/>
      <c r="L19" s="205"/>
      <c r="M19" s="205"/>
      <c r="N19" s="205"/>
      <c r="O19" s="205"/>
      <c r="P19" s="205"/>
      <c r="Q19" s="205"/>
    </row>
    <row r="20" spans="1:17" s="968" customFormat="1" ht="12" customHeight="1">
      <c r="A20" s="1061" t="s">
        <v>342</v>
      </c>
      <c r="B20" s="1061"/>
      <c r="C20" s="744">
        <v>1</v>
      </c>
      <c r="D20" s="471">
        <v>1</v>
      </c>
      <c r="E20" s="570"/>
      <c r="F20" s="937">
        <v>10</v>
      </c>
      <c r="G20" s="205"/>
      <c r="H20" s="205"/>
      <c r="I20" s="205"/>
      <c r="J20" s="205"/>
      <c r="K20" s="205"/>
      <c r="L20" s="205"/>
      <c r="M20" s="205"/>
      <c r="N20" s="205"/>
      <c r="O20" s="205"/>
      <c r="P20" s="205"/>
      <c r="Q20" s="205"/>
    </row>
    <row r="21" spans="1:17" s="968" customFormat="1" ht="12" customHeight="1">
      <c r="A21" s="1061" t="s">
        <v>842</v>
      </c>
      <c r="B21" s="1061"/>
      <c r="C21" s="744">
        <v>4</v>
      </c>
      <c r="D21" s="469">
        <v>3</v>
      </c>
      <c r="E21" s="570"/>
      <c r="F21" s="937">
        <v>10</v>
      </c>
      <c r="G21" s="205"/>
      <c r="H21" s="205"/>
      <c r="I21" s="205"/>
      <c r="J21" s="209"/>
      <c r="K21" s="205"/>
      <c r="L21" s="205"/>
      <c r="M21" s="205"/>
      <c r="N21" s="205"/>
      <c r="O21" s="205"/>
      <c r="P21" s="205"/>
      <c r="Q21" s="205"/>
    </row>
    <row r="22" spans="1:17" s="968" customFormat="1" ht="12" customHeight="1">
      <c r="A22" s="1061" t="s">
        <v>843</v>
      </c>
      <c r="B22" s="1061"/>
      <c r="C22" s="744">
        <v>8</v>
      </c>
      <c r="D22" s="471">
        <v>15</v>
      </c>
      <c r="E22" s="570"/>
      <c r="F22" s="937">
        <v>10</v>
      </c>
      <c r="G22" s="205"/>
      <c r="H22" s="205"/>
      <c r="I22" s="205"/>
      <c r="J22" s="205"/>
      <c r="K22" s="205"/>
      <c r="L22" s="205"/>
      <c r="M22" s="205"/>
      <c r="N22" s="205"/>
      <c r="O22" s="205"/>
      <c r="P22" s="205"/>
      <c r="Q22" s="205"/>
    </row>
    <row r="23" spans="1:17" s="968" customFormat="1" ht="12" customHeight="1">
      <c r="A23" s="1061" t="s">
        <v>354</v>
      </c>
      <c r="B23" s="1061"/>
      <c r="C23" s="744">
        <v>-13</v>
      </c>
      <c r="D23" s="471">
        <v>-17</v>
      </c>
      <c r="E23" s="570"/>
      <c r="F23" s="937">
        <v>10</v>
      </c>
      <c r="G23" s="205"/>
      <c r="H23" s="205"/>
      <c r="I23" s="205"/>
      <c r="J23" s="205"/>
      <c r="K23" s="205"/>
      <c r="L23" s="205"/>
      <c r="M23" s="205"/>
      <c r="N23" s="205"/>
      <c r="O23" s="205"/>
      <c r="P23" s="205"/>
      <c r="Q23" s="205"/>
    </row>
    <row r="24" spans="1:17" s="968" customFormat="1" ht="12" customHeight="1">
      <c r="A24" s="1061" t="s">
        <v>355</v>
      </c>
      <c r="B24" s="1061"/>
      <c r="C24" s="745">
        <v>-27</v>
      </c>
      <c r="D24" s="471">
        <v>-22</v>
      </c>
      <c r="E24" s="570"/>
      <c r="F24" s="937">
        <v>10</v>
      </c>
      <c r="G24" s="205"/>
      <c r="H24" s="205"/>
      <c r="I24" s="205"/>
      <c r="J24" s="205"/>
      <c r="K24" s="205"/>
      <c r="L24" s="205"/>
      <c r="M24" s="205"/>
      <c r="N24" s="205"/>
      <c r="O24" s="205"/>
      <c r="P24" s="205"/>
      <c r="Q24" s="205"/>
    </row>
    <row r="25" spans="1:17" s="968" customFormat="1" ht="12" customHeight="1">
      <c r="A25" s="1061" t="s">
        <v>959</v>
      </c>
      <c r="B25" s="1061"/>
      <c r="C25" s="744"/>
      <c r="D25" s="474">
        <v>25</v>
      </c>
      <c r="E25" s="570"/>
      <c r="F25" s="937">
        <v>16</v>
      </c>
      <c r="G25" s="205"/>
      <c r="H25" s="205"/>
      <c r="I25" s="205"/>
      <c r="J25" s="205"/>
      <c r="K25" s="205"/>
      <c r="L25" s="205"/>
      <c r="M25" s="205"/>
      <c r="N25" s="205"/>
      <c r="O25" s="205"/>
      <c r="P25" s="205"/>
      <c r="Q25" s="205"/>
    </row>
    <row r="26" spans="1:17" s="968" customFormat="1" ht="12" customHeight="1">
      <c r="A26" s="1060"/>
      <c r="B26" s="1060"/>
      <c r="C26" s="744"/>
      <c r="D26" s="471"/>
      <c r="E26" s="570"/>
      <c r="F26" s="552"/>
      <c r="G26" s="205"/>
      <c r="H26" s="205"/>
      <c r="I26" s="205"/>
      <c r="J26" s="205"/>
      <c r="K26" s="205"/>
      <c r="L26" s="205"/>
      <c r="M26" s="205"/>
      <c r="N26" s="205"/>
      <c r="O26" s="205"/>
      <c r="P26" s="205"/>
      <c r="Q26" s="205"/>
    </row>
    <row r="27" spans="1:17" s="968" customFormat="1" ht="12" customHeight="1">
      <c r="A27" s="1059" t="s">
        <v>674</v>
      </c>
      <c r="B27" s="1059"/>
      <c r="C27" s="744">
        <v>494</v>
      </c>
      <c r="D27" s="471">
        <v>544</v>
      </c>
      <c r="E27" s="570"/>
      <c r="F27" s="552"/>
      <c r="G27" s="205"/>
      <c r="H27" s="205"/>
      <c r="I27" s="205"/>
      <c r="J27" s="205"/>
      <c r="K27" s="205"/>
      <c r="L27" s="205"/>
      <c r="M27" s="205"/>
      <c r="N27" s="205"/>
      <c r="O27" s="205"/>
      <c r="P27" s="205"/>
      <c r="Q27" s="205"/>
    </row>
    <row r="28" spans="1:17" s="968" customFormat="1" ht="12" customHeight="1">
      <c r="A28" s="1064"/>
      <c r="B28" s="1064"/>
      <c r="C28" s="744"/>
      <c r="D28" s="471"/>
      <c r="E28" s="570"/>
      <c r="F28" s="552"/>
      <c r="G28" s="205"/>
      <c r="H28" s="205"/>
      <c r="I28" s="205"/>
      <c r="J28" s="205"/>
      <c r="K28" s="205"/>
      <c r="L28" s="205"/>
      <c r="M28" s="205"/>
      <c r="N28" s="205"/>
      <c r="O28" s="205"/>
      <c r="P28" s="205"/>
      <c r="Q28" s="205"/>
    </row>
    <row r="29" spans="1:17" s="968" customFormat="1" ht="12" customHeight="1">
      <c r="A29" s="1072" t="s">
        <v>595</v>
      </c>
      <c r="B29" s="1072"/>
      <c r="C29" s="746">
        <v>-106</v>
      </c>
      <c r="D29" s="497">
        <v>-119</v>
      </c>
      <c r="E29" s="545"/>
      <c r="F29" s="942">
        <v>11</v>
      </c>
      <c r="G29" s="205"/>
      <c r="H29" s="205"/>
      <c r="I29" s="205"/>
      <c r="J29" s="205"/>
      <c r="K29" s="205"/>
      <c r="L29" s="205"/>
      <c r="M29" s="205"/>
      <c r="N29" s="205"/>
      <c r="O29" s="205"/>
      <c r="P29" s="205"/>
      <c r="Q29" s="205"/>
    </row>
    <row r="30" spans="1:17" s="968" customFormat="1" ht="12" customHeight="1">
      <c r="A30" s="1073" t="s">
        <v>1259</v>
      </c>
      <c r="B30" s="1073"/>
      <c r="C30" s="747">
        <v>389</v>
      </c>
      <c r="D30" s="474">
        <v>425</v>
      </c>
      <c r="E30" s="570"/>
      <c r="F30" s="940"/>
      <c r="G30" s="205"/>
      <c r="H30" s="205"/>
      <c r="I30" s="205"/>
      <c r="J30" s="205"/>
      <c r="K30" s="205"/>
      <c r="L30" s="205"/>
      <c r="M30" s="205"/>
      <c r="N30" s="205"/>
      <c r="O30" s="205"/>
      <c r="P30" s="205"/>
      <c r="Q30" s="205"/>
    </row>
    <row r="31" spans="1:17" s="976" customFormat="1" ht="12" customHeight="1">
      <c r="A31" s="1074"/>
      <c r="B31" s="1074"/>
      <c r="C31" s="756"/>
      <c r="D31" s="570"/>
      <c r="E31" s="570"/>
      <c r="F31" s="977"/>
      <c r="G31" s="975"/>
      <c r="H31" s="975"/>
      <c r="I31" s="975"/>
      <c r="J31" s="975"/>
      <c r="K31" s="975"/>
      <c r="L31" s="975"/>
      <c r="M31" s="975"/>
      <c r="N31" s="975"/>
      <c r="O31" s="975"/>
      <c r="P31" s="975"/>
      <c r="Q31" s="975"/>
    </row>
    <row r="32" spans="1:17" s="968" customFormat="1" ht="12" customHeight="1">
      <c r="A32" s="1075" t="s">
        <v>1260</v>
      </c>
      <c r="B32" s="1075"/>
      <c r="C32" s="744">
        <v>-37</v>
      </c>
      <c r="D32" s="471">
        <v>-31</v>
      </c>
      <c r="E32" s="570"/>
      <c r="F32" s="939">
        <v>3</v>
      </c>
      <c r="G32" s="205"/>
      <c r="H32" s="205"/>
      <c r="I32" s="205"/>
      <c r="J32" s="205"/>
      <c r="K32" s="205"/>
      <c r="L32" s="205"/>
      <c r="M32" s="205"/>
      <c r="N32" s="205"/>
      <c r="O32" s="205"/>
      <c r="P32" s="205"/>
      <c r="Q32" s="205"/>
    </row>
    <row r="33" spans="1:17" s="968" customFormat="1" ht="12" customHeight="1">
      <c r="A33" s="1076"/>
      <c r="B33" s="1076"/>
      <c r="C33" s="748"/>
      <c r="D33" s="545"/>
      <c r="E33" s="545"/>
      <c r="F33" s="555"/>
      <c r="G33" s="205"/>
      <c r="H33" s="205"/>
      <c r="I33" s="205"/>
      <c r="J33" s="205"/>
      <c r="K33" s="205"/>
      <c r="L33" s="205"/>
      <c r="M33" s="205"/>
      <c r="N33" s="205"/>
      <c r="O33" s="205"/>
      <c r="P33" s="205"/>
      <c r="Q33" s="205"/>
    </row>
    <row r="34" spans="1:17" s="968" customFormat="1" ht="12" customHeight="1">
      <c r="A34" s="1068" t="s">
        <v>1261</v>
      </c>
      <c r="B34" s="1068"/>
      <c r="C34" s="749">
        <v>351</v>
      </c>
      <c r="D34" s="615">
        <v>393</v>
      </c>
      <c r="E34" s="615"/>
      <c r="F34" s="616"/>
      <c r="G34" s="205"/>
      <c r="H34" s="205"/>
      <c r="I34" s="205"/>
      <c r="J34" s="205"/>
      <c r="K34" s="205"/>
      <c r="L34" s="205"/>
      <c r="M34" s="205"/>
      <c r="N34" s="205"/>
      <c r="O34" s="205"/>
      <c r="P34" s="205"/>
      <c r="Q34" s="205"/>
    </row>
    <row r="35" spans="1:17" s="968" customFormat="1" ht="12" customHeight="1">
      <c r="A35" s="1069"/>
      <c r="B35" s="1069"/>
      <c r="C35" s="747"/>
      <c r="D35" s="474"/>
      <c r="E35" s="570"/>
      <c r="F35" s="940"/>
      <c r="G35" s="205"/>
      <c r="H35" s="205"/>
      <c r="I35" s="205"/>
      <c r="J35" s="205"/>
      <c r="K35" s="205"/>
      <c r="L35" s="205"/>
      <c r="M35" s="205"/>
      <c r="N35" s="205"/>
      <c r="O35" s="205"/>
      <c r="P35" s="205"/>
      <c r="Q35" s="205"/>
    </row>
    <row r="36" spans="1:17" s="987" customFormat="1" ht="12" customHeight="1">
      <c r="A36" s="1070" t="s">
        <v>12</v>
      </c>
      <c r="B36" s="1070"/>
      <c r="C36" s="1021"/>
      <c r="D36" s="985"/>
      <c r="E36" s="1022"/>
      <c r="F36" s="1023"/>
      <c r="G36" s="986"/>
      <c r="H36" s="986"/>
      <c r="I36" s="986"/>
      <c r="J36" s="986"/>
      <c r="K36" s="986"/>
      <c r="L36" s="986"/>
      <c r="M36" s="986"/>
      <c r="N36" s="986"/>
      <c r="O36" s="986"/>
      <c r="P36" s="986"/>
      <c r="Q36" s="986"/>
    </row>
    <row r="37" spans="1:17" s="968" customFormat="1" ht="12" customHeight="1">
      <c r="A37" s="553"/>
      <c r="B37" s="485" t="s">
        <v>1424</v>
      </c>
      <c r="C37" s="744">
        <v>347</v>
      </c>
      <c r="D37" s="471">
        <v>391</v>
      </c>
      <c r="E37" s="570"/>
      <c r="F37" s="937">
        <v>12</v>
      </c>
      <c r="G37" s="205"/>
      <c r="H37" s="205"/>
      <c r="I37" s="205"/>
      <c r="J37" s="205"/>
      <c r="K37" s="205"/>
      <c r="L37" s="205"/>
      <c r="M37" s="205"/>
      <c r="N37" s="205"/>
      <c r="O37" s="205"/>
      <c r="P37" s="205"/>
      <c r="Q37" s="205"/>
    </row>
    <row r="38" spans="1:17" s="968" customFormat="1" ht="12" customHeight="1">
      <c r="A38" s="848"/>
      <c r="B38" s="733" t="s">
        <v>1425</v>
      </c>
      <c r="C38" s="748">
        <v>5</v>
      </c>
      <c r="D38" s="545">
        <v>3</v>
      </c>
      <c r="E38" s="545"/>
      <c r="F38" s="555"/>
      <c r="G38" s="205"/>
      <c r="H38" s="205"/>
      <c r="I38" s="205"/>
      <c r="J38" s="205"/>
      <c r="K38" s="205"/>
      <c r="L38" s="205"/>
      <c r="M38" s="205"/>
      <c r="N38" s="205"/>
      <c r="O38" s="205"/>
      <c r="P38" s="205"/>
      <c r="Q38" s="205"/>
    </row>
    <row r="39" spans="1:17" s="968" customFormat="1" ht="12" customHeight="1">
      <c r="A39" s="1069"/>
      <c r="B39" s="1069"/>
      <c r="C39" s="747">
        <v>351</v>
      </c>
      <c r="D39" s="474">
        <v>393</v>
      </c>
      <c r="E39" s="474"/>
      <c r="F39" s="550"/>
      <c r="G39" s="205"/>
      <c r="H39" s="205"/>
      <c r="I39" s="205"/>
      <c r="J39" s="205"/>
      <c r="K39" s="205"/>
      <c r="L39" s="205"/>
      <c r="M39" s="205"/>
      <c r="N39" s="205"/>
      <c r="O39" s="205"/>
      <c r="P39" s="205"/>
      <c r="Q39" s="205"/>
    </row>
    <row r="40" spans="1:17" s="968" customFormat="1" ht="12" customHeight="1">
      <c r="A40" s="1071"/>
      <c r="B40" s="1071"/>
      <c r="C40" s="750"/>
      <c r="D40" s="523"/>
      <c r="E40" s="523"/>
      <c r="F40" s="554"/>
      <c r="G40" s="205"/>
      <c r="H40" s="205"/>
      <c r="I40" s="205"/>
      <c r="J40" s="205"/>
      <c r="K40" s="205"/>
      <c r="L40" s="205"/>
      <c r="M40" s="205"/>
      <c r="N40" s="205"/>
      <c r="O40" s="205"/>
      <c r="P40" s="205"/>
      <c r="Q40" s="205"/>
    </row>
    <row r="41" spans="1:17" s="968" customFormat="1" ht="12" customHeight="1">
      <c r="A41" s="1055" t="s">
        <v>1329</v>
      </c>
      <c r="B41" s="1055" t="s">
        <v>1328</v>
      </c>
      <c r="C41" s="750"/>
      <c r="D41" s="523"/>
      <c r="E41" s="523"/>
      <c r="F41" s="554"/>
      <c r="G41" s="205"/>
      <c r="H41" s="205"/>
      <c r="I41" s="205"/>
      <c r="J41" s="205"/>
      <c r="K41" s="205"/>
      <c r="L41" s="205"/>
      <c r="M41" s="205"/>
      <c r="N41" s="205"/>
      <c r="O41" s="205"/>
      <c r="P41" s="205"/>
      <c r="Q41" s="205"/>
    </row>
    <row r="42" spans="1:17" s="968" customFormat="1" ht="11.25" customHeight="1">
      <c r="A42" s="858"/>
      <c r="B42" s="859" t="s">
        <v>1330</v>
      </c>
      <c r="C42" s="768">
        <v>1.95</v>
      </c>
      <c r="D42" s="523">
        <v>2.15</v>
      </c>
      <c r="E42" s="523"/>
      <c r="F42" s="554"/>
      <c r="G42" s="205"/>
      <c r="H42" s="205"/>
      <c r="I42" s="205"/>
      <c r="J42" s="205"/>
      <c r="K42" s="205"/>
      <c r="L42" s="205"/>
      <c r="M42" s="205"/>
      <c r="N42" s="205"/>
      <c r="O42" s="205"/>
      <c r="P42" s="205"/>
      <c r="Q42" s="205"/>
    </row>
    <row r="43" spans="1:17" s="968" customFormat="1" ht="12" customHeight="1">
      <c r="A43" s="860"/>
      <c r="B43" s="644" t="s">
        <v>1314</v>
      </c>
      <c r="C43" s="847">
        <v>-0.19</v>
      </c>
      <c r="D43" s="714">
        <v>-0.16</v>
      </c>
      <c r="E43" s="714"/>
      <c r="F43" s="861"/>
      <c r="G43" s="240"/>
      <c r="H43" s="205"/>
      <c r="I43" s="205"/>
      <c r="J43" s="205"/>
      <c r="K43" s="205"/>
      <c r="L43" s="205"/>
      <c r="M43" s="205"/>
      <c r="N43" s="205"/>
      <c r="O43" s="205"/>
      <c r="P43" s="205"/>
      <c r="Q43" s="205"/>
    </row>
    <row r="44" spans="1:17" ht="12" customHeight="1">
      <c r="A44" s="1056" t="s">
        <v>293</v>
      </c>
      <c r="B44" s="1056" t="s">
        <v>1328</v>
      </c>
      <c r="C44" s="751">
        <v>1.76</v>
      </c>
      <c r="D44" s="567">
        <v>1.98</v>
      </c>
      <c r="E44" s="567"/>
      <c r="F44" s="568"/>
    </row>
    <row r="45" spans="1:17" ht="12" customHeight="1">
      <c r="B45" s="212"/>
      <c r="C45" s="211"/>
      <c r="D45" s="211"/>
      <c r="E45" s="211"/>
    </row>
    <row r="46" spans="1:17" ht="12" customHeight="1">
      <c r="A46" s="1051" t="s">
        <v>936</v>
      </c>
      <c r="B46" s="1051"/>
      <c r="C46" s="1051"/>
      <c r="D46" s="1051"/>
      <c r="E46" s="1051"/>
      <c r="F46" s="1051"/>
    </row>
    <row r="47" spans="1:17" ht="12" customHeight="1">
      <c r="B47" s="213"/>
      <c r="C47" s="214"/>
      <c r="D47" s="215"/>
      <c r="E47" s="215"/>
    </row>
    <row r="48" spans="1:17" ht="12" customHeight="1">
      <c r="C48" s="217"/>
    </row>
    <row r="49" spans="3:3" ht="12" customHeight="1">
      <c r="C49" s="217"/>
    </row>
    <row r="50" spans="3:3" ht="12" customHeight="1">
      <c r="C50" s="217"/>
    </row>
  </sheetData>
  <mergeCells count="39">
    <mergeCell ref="E4:F4"/>
    <mergeCell ref="A22:B22"/>
    <mergeCell ref="A23:B23"/>
    <mergeCell ref="A46:F46"/>
    <mergeCell ref="A1:F1"/>
    <mergeCell ref="A34:B34"/>
    <mergeCell ref="A35:B35"/>
    <mergeCell ref="A36:B36"/>
    <mergeCell ref="A39:B39"/>
    <mergeCell ref="A40:B40"/>
    <mergeCell ref="A29:B29"/>
    <mergeCell ref="A30:B30"/>
    <mergeCell ref="A31:B31"/>
    <mergeCell ref="A32:B32"/>
    <mergeCell ref="A33:B33"/>
    <mergeCell ref="A24:B24"/>
    <mergeCell ref="A25:B25"/>
    <mergeCell ref="A4:B4"/>
    <mergeCell ref="A12:B12"/>
    <mergeCell ref="A11:B11"/>
    <mergeCell ref="A10:B10"/>
    <mergeCell ref="A9:B9"/>
    <mergeCell ref="A8:B8"/>
    <mergeCell ref="A41:B41"/>
    <mergeCell ref="A44:B44"/>
    <mergeCell ref="A7:B7"/>
    <mergeCell ref="A6:B6"/>
    <mergeCell ref="A5:B5"/>
    <mergeCell ref="A17:B17"/>
    <mergeCell ref="A16:B16"/>
    <mergeCell ref="A15:B15"/>
    <mergeCell ref="A14:B14"/>
    <mergeCell ref="A13:B13"/>
    <mergeCell ref="A26:B26"/>
    <mergeCell ref="A27:B27"/>
    <mergeCell ref="A28:B28"/>
    <mergeCell ref="A19:B19"/>
    <mergeCell ref="A20:B20"/>
    <mergeCell ref="A21:B21"/>
  </mergeCells>
  <phoneticPr fontId="32" type="noConversion"/>
  <hyperlinks>
    <hyperlink ref="F6" r:id="rId1" display="https://wartsila-reports-admin.stage.crasman.fi/en-US/2014/ar/financials/consolidated-financial-statements/notes-to-the-consolidated-financial-statements/4-long-term-construction-contracts-and-operating-and-maintenance-agreements/"/>
    <hyperlink ref="E6" r:id="rId2" display="https://wartsila-reports-admin.stage.crasman.fi/en-US/2014/ar/financials/consolidated-financial-statements/notes-to-the-consolidated-financial-statements/1-segment-information/"/>
    <hyperlink ref="F9" r:id="rId3" display="https://wartsila-reports-admin.stage.crasman.fi/en-US/2014/ar/financials/consolidated-financial-statements/notes-to-the-consolidated-financial-statements/5-other-operating-income/"/>
    <hyperlink ref="F32" r:id="rId4" display="http://www.wartsilareports.com/en-US/2014/ar/financials/consolidated-financial-statements/notes-to-the-consolidated-financial-statements/3-assets-held-for-sale-and-discontinued-operations/"/>
    <hyperlink ref="F11" r:id="rId5" display="http://www.wartsilareports.com/en-US/2014/ar/financials/consolidated-financial-statements/notes-to-the-consolidated-financial-statements/6-material-and-services/"/>
    <hyperlink ref="F12" r:id="rId6" display="http://www.wartsilareports.com/en-US/2014/ar/financials/consolidated-financial-statements/notes-to-the-consolidated-financial-statements/7-employee-benefit-expenses/"/>
    <hyperlink ref="F13" r:id="rId7" display="http://www.wartsilareports.com/en-US/2014/ar/financials/consolidated-financial-statements/notes-to-the-consolidated-financial-statements/8-depreciation-amortisation-and-impairment/"/>
    <hyperlink ref="F20" r:id="rId8" display="http://www.wartsilareports.com/en-US/2014/ar/financials/consolidated-financial-statements/notes-to-the-consolidated-financial-statements/10-financial-income-and-expenses/"/>
    <hyperlink ref="F21" r:id="rId9" display="http://www.wartsilareports.com/en-US/2014/ar/financials/consolidated-financial-statements/notes-to-the-consolidated-financial-statements/10-financial-income-and-expenses/"/>
    <hyperlink ref="F22" r:id="rId10" display="http://www.wartsilareports.com/en-US/2014/ar/financials/consolidated-financial-statements/notes-to-the-consolidated-financial-statements/10-financial-income-and-expenses/"/>
    <hyperlink ref="F23" r:id="rId11" display="http://www.wartsilareports.com/en-US/2014/ar/financials/consolidated-financial-statements/notes-to-the-consolidated-financial-statements/10-financial-income-and-expenses/"/>
    <hyperlink ref="F24" r:id="rId12" display="http://www.wartsilareports.com/en-US/2014/ar/financials/consolidated-financial-statements/notes-to-the-consolidated-financial-statements/10-financial-income-and-expenses/"/>
    <hyperlink ref="F29" r:id="rId13" display="http://www.wartsilareports.com/en-US/2014/ar/financials/consolidated-financial-statements/notes-to-the-consolidated-financial-statements/11-income-taxes/"/>
    <hyperlink ref="F37" r:id="rId14" display="http://www.wartsilareports.com/en-US/2014/ar/financials/consolidated-financial-statements/notes-to-the-consolidated-financial-statements/12-earnings-per-share/"/>
    <hyperlink ref="F15" r:id="rId15" display="http://www.wartsilareports.com/en-US/2014/ar/financials/consolidated-financial-statements/notes-to-the-consolidated-financial-statements/15-investments-in-associates-and-joint-ventures/"/>
    <hyperlink ref="F25" r:id="rId16" display="http://www.wartsilareports.com/en-US/2014/ar/financials/consolidated-financial-statements/notes-to-the-consolidated-financial-statements/16-available-for-sale-financial-assets/"/>
  </hyperlinks>
  <printOptions horizontalCentered="1"/>
  <pageMargins left="0.78740157480314965" right="0.82677165354330717" top="0.86614173228346458" bottom="0.39370078740157483" header="0.51181102362204722" footer="0.35433070866141736"/>
  <pageSetup paperSize="9" scale="81" fitToHeight="2" orientation="portrait" r:id="rId17"/>
  <headerFooter alignWithMargins="0"/>
  <customProperties>
    <customPr name="SheetOptions" r:id="rId18"/>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51"/>
  <sheetViews>
    <sheetView topLeftCell="A31" zoomScaleNormal="100" workbookViewId="0">
      <selection activeCell="E32" sqref="E32:E33"/>
    </sheetView>
  </sheetViews>
  <sheetFormatPr defaultColWidth="8.83203125" defaultRowHeight="11.25"/>
  <cols>
    <col min="1" max="1" width="76.6640625" style="297" customWidth="1"/>
    <col min="2" max="5" width="13.33203125" style="233" customWidth="1"/>
    <col min="6" max="17" width="3.6640625" style="205" customWidth="1"/>
    <col min="18" max="16384" width="8.83203125" style="205"/>
  </cols>
  <sheetData>
    <row r="1" spans="1:5" ht="15.75" customHeight="1">
      <c r="A1" s="1053" t="s">
        <v>1299</v>
      </c>
      <c r="B1" s="1053"/>
      <c r="C1" s="1053"/>
      <c r="D1" s="1053"/>
      <c r="E1" s="1053"/>
    </row>
    <row r="2" spans="1:5" ht="11.25" customHeight="1">
      <c r="A2" s="412"/>
      <c r="B2" s="289"/>
      <c r="C2" s="289"/>
      <c r="D2" s="289"/>
      <c r="E2" s="289"/>
    </row>
    <row r="3" spans="1:5" ht="11.25" customHeight="1">
      <c r="A3" s="1084" t="s">
        <v>1081</v>
      </c>
      <c r="B3" s="1084"/>
      <c r="C3" s="1084"/>
      <c r="D3" s="1084"/>
      <c r="E3" s="1084"/>
    </row>
    <row r="4" spans="1:5" ht="12.75" customHeight="1">
      <c r="A4" s="338"/>
      <c r="B4" s="731"/>
      <c r="C4" s="731"/>
      <c r="D4" s="731"/>
      <c r="E4" s="731"/>
    </row>
    <row r="5" spans="1:5" ht="12.75" customHeight="1">
      <c r="A5" s="1101" t="s">
        <v>982</v>
      </c>
      <c r="B5" s="1101"/>
      <c r="C5" s="1101"/>
      <c r="D5" s="1101"/>
      <c r="E5" s="1101"/>
    </row>
    <row r="6" spans="1:5" ht="11.25" customHeight="1">
      <c r="A6" s="882"/>
      <c r="B6" s="372"/>
      <c r="C6" s="372"/>
      <c r="D6" s="372"/>
      <c r="E6" s="372"/>
    </row>
    <row r="7" spans="1:5" ht="11.25" customHeight="1">
      <c r="A7" s="628" t="s">
        <v>744</v>
      </c>
      <c r="B7" s="685"/>
      <c r="C7" s="685"/>
      <c r="D7" s="685"/>
      <c r="E7" s="685"/>
    </row>
    <row r="8" spans="1:5" ht="33.75" customHeight="1">
      <c r="A8" s="628" t="s">
        <v>122</v>
      </c>
      <c r="B8" s="672" t="s">
        <v>1051</v>
      </c>
      <c r="C8" s="672" t="s">
        <v>1060</v>
      </c>
      <c r="D8" s="672" t="s">
        <v>926</v>
      </c>
      <c r="E8" s="672" t="s">
        <v>679</v>
      </c>
    </row>
    <row r="9" spans="1:5" ht="11.25" customHeight="1">
      <c r="A9" s="654" t="s">
        <v>1099</v>
      </c>
      <c r="B9" s="570">
        <v>197241130</v>
      </c>
      <c r="C9" s="570">
        <v>336</v>
      </c>
      <c r="D9" s="570">
        <v>61</v>
      </c>
      <c r="E9" s="570">
        <v>397</v>
      </c>
    </row>
    <row r="10" spans="1:5" ht="11.25" customHeight="1">
      <c r="A10" s="660" t="s">
        <v>1100</v>
      </c>
      <c r="B10" s="636">
        <v>197241130</v>
      </c>
      <c r="C10" s="636">
        <v>336</v>
      </c>
      <c r="D10" s="636">
        <v>61</v>
      </c>
      <c r="E10" s="636">
        <v>397</v>
      </c>
    </row>
    <row r="11" spans="1:5" ht="11.25" customHeight="1">
      <c r="A11" s="627" t="s">
        <v>1210</v>
      </c>
      <c r="B11" s="622">
        <v>197241130</v>
      </c>
      <c r="C11" s="622">
        <v>336</v>
      </c>
      <c r="D11" s="622">
        <v>61</v>
      </c>
      <c r="E11" s="622">
        <v>397</v>
      </c>
    </row>
    <row r="12" spans="1:5" ht="11.25" customHeight="1">
      <c r="A12" s="304"/>
      <c r="B12" s="306"/>
      <c r="C12" s="306"/>
      <c r="D12" s="306"/>
      <c r="E12" s="306"/>
    </row>
    <row r="13" spans="1:5" ht="12" customHeight="1">
      <c r="A13" s="1084" t="s">
        <v>1105</v>
      </c>
      <c r="B13" s="1084"/>
      <c r="C13" s="1084"/>
      <c r="D13" s="1084"/>
      <c r="E13" s="1084"/>
    </row>
    <row r="14" spans="1:5" s="990" customFormat="1" ht="12" customHeight="1">
      <c r="A14" s="991"/>
      <c r="B14" s="991"/>
      <c r="C14" s="991"/>
      <c r="D14" s="991"/>
      <c r="E14" s="991"/>
    </row>
    <row r="15" spans="1:5" ht="12" customHeight="1">
      <c r="A15" s="1101" t="s">
        <v>1273</v>
      </c>
      <c r="B15" s="1101"/>
      <c r="C15" s="1101"/>
      <c r="D15" s="1101"/>
      <c r="E15" s="1101"/>
    </row>
    <row r="16" spans="1:5" ht="12" customHeight="1">
      <c r="A16" s="462"/>
      <c r="B16" s="462"/>
      <c r="C16" s="462"/>
      <c r="D16" s="462"/>
      <c r="E16" s="462"/>
    </row>
    <row r="17" spans="1:5" ht="21" customHeight="1">
      <c r="A17" s="1100" t="s">
        <v>1274</v>
      </c>
      <c r="B17" s="1100"/>
      <c r="C17" s="1100"/>
      <c r="D17" s="1100"/>
      <c r="E17" s="1100"/>
    </row>
    <row r="18" spans="1:5" ht="11.25" customHeight="1">
      <c r="A18" s="304"/>
      <c r="B18" s="306"/>
      <c r="C18" s="306"/>
      <c r="D18" s="306"/>
      <c r="E18" s="306"/>
    </row>
    <row r="19" spans="1:5" ht="11.25" customHeight="1">
      <c r="A19" s="1101" t="s">
        <v>1272</v>
      </c>
      <c r="B19" s="1101"/>
      <c r="C19" s="1101"/>
      <c r="D19" s="1101"/>
      <c r="E19" s="1101"/>
    </row>
    <row r="20" spans="1:5" ht="11.25" customHeight="1">
      <c r="A20" s="304"/>
      <c r="B20" s="306"/>
      <c r="C20" s="306"/>
      <c r="D20" s="306"/>
      <c r="E20" s="306"/>
    </row>
    <row r="21" spans="1:5" ht="23.25" customHeight="1">
      <c r="A21" s="1099" t="s">
        <v>1363</v>
      </c>
      <c r="B21" s="1099"/>
      <c r="C21" s="1099"/>
      <c r="D21" s="1099"/>
      <c r="E21" s="1099"/>
    </row>
    <row r="22" spans="1:5" ht="11.25" customHeight="1">
      <c r="A22" s="304"/>
      <c r="B22" s="306"/>
      <c r="C22" s="306"/>
      <c r="D22" s="306"/>
      <c r="E22" s="306"/>
    </row>
    <row r="23" spans="1:5" ht="11.25" customHeight="1">
      <c r="A23" s="1101" t="s">
        <v>1035</v>
      </c>
      <c r="B23" s="1101"/>
      <c r="C23" s="1101"/>
      <c r="D23" s="1101"/>
      <c r="E23" s="1101"/>
    </row>
    <row r="24" spans="1:5" ht="11.25" customHeight="1">
      <c r="A24" s="338"/>
      <c r="B24" s="338"/>
      <c r="C24" s="338"/>
      <c r="D24" s="338"/>
      <c r="E24" s="338"/>
    </row>
    <row r="25" spans="1:5" ht="43.5" customHeight="1">
      <c r="A25" s="1100" t="s">
        <v>1110</v>
      </c>
      <c r="B25" s="1100"/>
      <c r="C25" s="1100"/>
      <c r="D25" s="1100"/>
      <c r="E25" s="1100"/>
    </row>
    <row r="26" spans="1:5" ht="11.25" customHeight="1">
      <c r="A26" s="348"/>
      <c r="B26" s="292"/>
      <c r="C26" s="292"/>
      <c r="D26" s="292"/>
      <c r="E26" s="292"/>
    </row>
    <row r="27" spans="1:5" ht="12.75">
      <c r="A27" s="1101" t="s">
        <v>360</v>
      </c>
      <c r="B27" s="1101"/>
      <c r="C27" s="1101"/>
      <c r="D27" s="1101"/>
      <c r="E27" s="1101"/>
    </row>
    <row r="28" spans="1:5" ht="12.75">
      <c r="A28" s="338"/>
      <c r="B28" s="338"/>
      <c r="C28" s="338"/>
      <c r="D28" s="338"/>
      <c r="E28" s="338"/>
    </row>
    <row r="29" spans="1:5" ht="36.75" customHeight="1">
      <c r="A29" s="1100" t="s">
        <v>1048</v>
      </c>
      <c r="B29" s="1100"/>
      <c r="C29" s="1100"/>
      <c r="D29" s="1100"/>
      <c r="E29" s="1100"/>
    </row>
    <row r="30" spans="1:5">
      <c r="A30" s="883"/>
      <c r="B30" s="222"/>
      <c r="C30" s="332"/>
      <c r="D30" s="332"/>
      <c r="E30" s="332"/>
    </row>
    <row r="31" spans="1:5" ht="46.5" customHeight="1">
      <c r="A31" s="628" t="s">
        <v>744</v>
      </c>
      <c r="B31" s="685"/>
      <c r="C31" s="672" t="s">
        <v>1057</v>
      </c>
      <c r="D31" s="686" t="s">
        <v>1201</v>
      </c>
      <c r="E31" s="672" t="s">
        <v>679</v>
      </c>
    </row>
    <row r="32" spans="1:5">
      <c r="A32" s="1145" t="s">
        <v>1213</v>
      </c>
      <c r="B32" s="1145"/>
      <c r="C32" s="570">
        <v>4</v>
      </c>
      <c r="D32" s="570">
        <v>24</v>
      </c>
      <c r="E32" s="570">
        <v>28</v>
      </c>
    </row>
    <row r="33" spans="1:5">
      <c r="A33" s="1049" t="s">
        <v>876</v>
      </c>
      <c r="B33" s="1049"/>
      <c r="C33" s="636">
        <v>-1</v>
      </c>
      <c r="D33" s="636">
        <v>-6</v>
      </c>
      <c r="E33" s="636">
        <v>-7</v>
      </c>
    </row>
    <row r="34" spans="1:5">
      <c r="A34" s="1144" t="s">
        <v>1212</v>
      </c>
      <c r="B34" s="1144"/>
      <c r="C34" s="570">
        <v>3</v>
      </c>
      <c r="D34" s="570">
        <v>18</v>
      </c>
      <c r="E34" s="570">
        <v>21</v>
      </c>
    </row>
    <row r="35" spans="1:5">
      <c r="A35" s="1145" t="s">
        <v>981</v>
      </c>
      <c r="B35" s="1145"/>
      <c r="C35" s="570">
        <v>-2</v>
      </c>
      <c r="D35" s="570">
        <v>-19</v>
      </c>
      <c r="E35" s="570">
        <v>-21</v>
      </c>
    </row>
    <row r="36" spans="1:5">
      <c r="A36" s="1145" t="s">
        <v>366</v>
      </c>
      <c r="B36" s="1145"/>
      <c r="C36" s="570">
        <v>-19</v>
      </c>
      <c r="D36" s="570">
        <v>1</v>
      </c>
      <c r="E36" s="570">
        <v>-18</v>
      </c>
    </row>
    <row r="37" spans="1:5">
      <c r="A37" s="1049" t="s">
        <v>876</v>
      </c>
      <c r="B37" s="1049"/>
      <c r="C37" s="636">
        <v>6</v>
      </c>
      <c r="D37" s="636"/>
      <c r="E37" s="636">
        <v>6</v>
      </c>
    </row>
    <row r="38" spans="1:5">
      <c r="A38" s="1144" t="s">
        <v>1087</v>
      </c>
      <c r="B38" s="1144"/>
      <c r="C38" s="570">
        <v>-13</v>
      </c>
      <c r="D38" s="570"/>
      <c r="E38" s="570">
        <v>-13</v>
      </c>
    </row>
    <row r="39" spans="1:5">
      <c r="A39" s="1145" t="s">
        <v>981</v>
      </c>
      <c r="B39" s="1145"/>
      <c r="C39" s="570">
        <v>8</v>
      </c>
      <c r="D39" s="570"/>
      <c r="E39" s="570">
        <v>8</v>
      </c>
    </row>
    <row r="40" spans="1:5">
      <c r="A40" s="1145" t="s">
        <v>366</v>
      </c>
      <c r="B40" s="1145"/>
      <c r="C40" s="570">
        <v>-85</v>
      </c>
      <c r="D40" s="570"/>
      <c r="E40" s="570">
        <v>-85</v>
      </c>
    </row>
    <row r="41" spans="1:5">
      <c r="A41" s="1049" t="s">
        <v>876</v>
      </c>
      <c r="B41" s="1049"/>
      <c r="C41" s="636">
        <v>24</v>
      </c>
      <c r="D41" s="636"/>
      <c r="E41" s="636">
        <v>24</v>
      </c>
    </row>
    <row r="42" spans="1:5">
      <c r="A42" s="1068" t="s">
        <v>1211</v>
      </c>
      <c r="B42" s="1068"/>
      <c r="C42" s="615">
        <v>-66</v>
      </c>
      <c r="D42" s="615"/>
      <c r="E42" s="615">
        <v>-66</v>
      </c>
    </row>
    <row r="44" spans="1:5" ht="12.75">
      <c r="A44" s="1101" t="s">
        <v>1106</v>
      </c>
      <c r="B44" s="1101"/>
      <c r="C44" s="1101"/>
      <c r="D44" s="1101"/>
      <c r="E44" s="1101"/>
    </row>
    <row r="45" spans="1:5" ht="11.25" customHeight="1">
      <c r="A45" s="1102"/>
      <c r="B45" s="1102"/>
      <c r="C45" s="1102"/>
      <c r="D45" s="1102"/>
      <c r="E45" s="1102"/>
    </row>
    <row r="46" spans="1:5" ht="35.25" customHeight="1">
      <c r="A46" s="1100" t="s">
        <v>1445</v>
      </c>
      <c r="B46" s="1100"/>
      <c r="C46" s="1100"/>
      <c r="D46" s="1100"/>
      <c r="E46" s="1100"/>
    </row>
    <row r="47" spans="1:5" ht="11.25" customHeight="1">
      <c r="B47" s="297"/>
      <c r="C47" s="297"/>
      <c r="D47" s="297"/>
      <c r="E47" s="297"/>
    </row>
    <row r="48" spans="1:5">
      <c r="A48" s="1100" t="s">
        <v>1037</v>
      </c>
      <c r="B48" s="1100"/>
      <c r="C48" s="1100"/>
      <c r="D48" s="1100"/>
      <c r="E48" s="1100"/>
    </row>
    <row r="51" spans="3:3">
      <c r="C51" s="407"/>
    </row>
  </sheetData>
  <mergeCells count="27">
    <mergeCell ref="A1:E1"/>
    <mergeCell ref="A5:E5"/>
    <mergeCell ref="A3:E3"/>
    <mergeCell ref="A29:E29"/>
    <mergeCell ref="A44:E44"/>
    <mergeCell ref="A41:B41"/>
    <mergeCell ref="A42:B42"/>
    <mergeCell ref="A19:E19"/>
    <mergeCell ref="A21:E21"/>
    <mergeCell ref="A15:E15"/>
    <mergeCell ref="A17:E17"/>
    <mergeCell ref="A48:E48"/>
    <mergeCell ref="A46:E46"/>
    <mergeCell ref="A23:E23"/>
    <mergeCell ref="A25:E25"/>
    <mergeCell ref="A13:E13"/>
    <mergeCell ref="A45:E45"/>
    <mergeCell ref="A27:E27"/>
    <mergeCell ref="A32:B32"/>
    <mergeCell ref="A33:B33"/>
    <mergeCell ref="A34:B34"/>
    <mergeCell ref="A35:B35"/>
    <mergeCell ref="A36:B36"/>
    <mergeCell ref="A37:B37"/>
    <mergeCell ref="A38:B38"/>
    <mergeCell ref="A39:B39"/>
    <mergeCell ref="A40:B40"/>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28"/>
  <sheetViews>
    <sheetView zoomScaleNormal="100" workbookViewId="0">
      <selection activeCell="X41" sqref="X41"/>
    </sheetView>
  </sheetViews>
  <sheetFormatPr defaultColWidth="8.83203125" defaultRowHeight="11.25"/>
  <cols>
    <col min="1" max="1" width="50" style="297" customWidth="1"/>
    <col min="2" max="7" width="13.33203125" style="233" customWidth="1"/>
    <col min="8" max="17" width="3.6640625" style="205" customWidth="1"/>
    <col min="18" max="16384" width="8.83203125" style="205"/>
  </cols>
  <sheetData>
    <row r="1" spans="1:7" ht="15.75">
      <c r="A1" s="1053" t="s">
        <v>1300</v>
      </c>
      <c r="B1" s="1154"/>
      <c r="C1" s="1154"/>
      <c r="D1" s="1154"/>
      <c r="E1" s="1154"/>
      <c r="F1" s="1154"/>
      <c r="G1" s="1154"/>
    </row>
    <row r="2" spans="1:7" ht="11.25" customHeight="1">
      <c r="A2" s="404"/>
      <c r="B2" s="417"/>
      <c r="C2" s="417"/>
      <c r="D2" s="417"/>
      <c r="E2" s="417"/>
      <c r="F2" s="417"/>
      <c r="G2" s="417"/>
    </row>
    <row r="3" spans="1:7">
      <c r="A3" s="331">
        <v>2014</v>
      </c>
      <c r="B3" s="264"/>
      <c r="C3" s="264"/>
      <c r="D3" s="264"/>
      <c r="E3" s="264"/>
      <c r="F3" s="264"/>
      <c r="G3" s="264"/>
    </row>
    <row r="4" spans="1:7" ht="22.5" customHeight="1">
      <c r="A4" s="413" t="s">
        <v>744</v>
      </c>
      <c r="B4" s="824" t="s">
        <v>526</v>
      </c>
      <c r="C4" s="824" t="s">
        <v>1082</v>
      </c>
      <c r="D4" s="824" t="s">
        <v>983</v>
      </c>
      <c r="E4" s="824" t="s">
        <v>721</v>
      </c>
      <c r="F4" s="824" t="s">
        <v>984</v>
      </c>
      <c r="G4" s="824" t="s">
        <v>679</v>
      </c>
    </row>
    <row r="5" spans="1:7">
      <c r="A5" s="654" t="s">
        <v>1214</v>
      </c>
      <c r="B5" s="812">
        <v>13</v>
      </c>
      <c r="C5" s="812">
        <v>162</v>
      </c>
      <c r="D5" s="812">
        <v>25</v>
      </c>
      <c r="E5" s="812">
        <v>11</v>
      </c>
      <c r="F5" s="812">
        <v>33</v>
      </c>
      <c r="G5" s="812">
        <v>244</v>
      </c>
    </row>
    <row r="6" spans="1:7">
      <c r="A6" s="654" t="s">
        <v>838</v>
      </c>
      <c r="B6" s="812"/>
      <c r="C6" s="812">
        <v>1</v>
      </c>
      <c r="D6" s="812"/>
      <c r="E6" s="812"/>
      <c r="F6" s="812"/>
      <c r="G6" s="812">
        <v>1</v>
      </c>
    </row>
    <row r="7" spans="1:7">
      <c r="A7" s="654" t="s">
        <v>839</v>
      </c>
      <c r="B7" s="812">
        <v>18</v>
      </c>
      <c r="C7" s="812">
        <v>120</v>
      </c>
      <c r="D7" s="812">
        <v>16</v>
      </c>
      <c r="E7" s="812">
        <v>27</v>
      </c>
      <c r="F7" s="812">
        <v>14</v>
      </c>
      <c r="G7" s="812">
        <v>195</v>
      </c>
    </row>
    <row r="8" spans="1:7">
      <c r="A8" s="654" t="s">
        <v>527</v>
      </c>
      <c r="B8" s="812">
        <v>-5</v>
      </c>
      <c r="C8" s="812">
        <v>-92</v>
      </c>
      <c r="D8" s="812">
        <v>-13</v>
      </c>
      <c r="E8" s="812">
        <v>-13</v>
      </c>
      <c r="F8" s="812">
        <v>-15</v>
      </c>
      <c r="G8" s="812">
        <v>-139</v>
      </c>
    </row>
    <row r="9" spans="1:7">
      <c r="A9" s="623" t="s">
        <v>861</v>
      </c>
      <c r="B9" s="748">
        <v>-1</v>
      </c>
      <c r="C9" s="748"/>
      <c r="D9" s="748">
        <v>-3</v>
      </c>
      <c r="E9" s="748">
        <v>-1</v>
      </c>
      <c r="F9" s="748">
        <v>-4</v>
      </c>
      <c r="G9" s="748">
        <v>-9</v>
      </c>
    </row>
    <row r="10" spans="1:7">
      <c r="A10" s="629" t="s">
        <v>1215</v>
      </c>
      <c r="B10" s="749">
        <v>25</v>
      </c>
      <c r="C10" s="749">
        <v>190</v>
      </c>
      <c r="D10" s="749">
        <v>24</v>
      </c>
      <c r="E10" s="749">
        <v>24</v>
      </c>
      <c r="F10" s="814">
        <v>28</v>
      </c>
      <c r="G10" s="749">
        <v>292</v>
      </c>
    </row>
    <row r="11" spans="1:7">
      <c r="A11" s="689"/>
      <c r="B11" s="825"/>
      <c r="C11" s="825"/>
      <c r="D11" s="825"/>
      <c r="E11" s="825"/>
      <c r="F11" s="825"/>
      <c r="G11" s="825"/>
    </row>
    <row r="12" spans="1:7">
      <c r="A12" s="880" t="s">
        <v>463</v>
      </c>
      <c r="B12" s="811"/>
      <c r="C12" s="811"/>
      <c r="D12" s="811"/>
      <c r="E12" s="811"/>
      <c r="F12" s="811"/>
      <c r="G12" s="812">
        <v>49</v>
      </c>
    </row>
    <row r="13" spans="1:7">
      <c r="A13" s="880" t="s">
        <v>464</v>
      </c>
      <c r="B13" s="811"/>
      <c r="C13" s="811"/>
      <c r="D13" s="811"/>
      <c r="E13" s="811"/>
      <c r="F13" s="811"/>
      <c r="G13" s="812">
        <v>242</v>
      </c>
    </row>
    <row r="14" spans="1:7">
      <c r="A14" s="377"/>
      <c r="B14" s="261"/>
      <c r="C14" s="261"/>
      <c r="D14" s="261"/>
      <c r="E14" s="261"/>
      <c r="F14" s="261"/>
      <c r="G14" s="261"/>
    </row>
    <row r="15" spans="1:7">
      <c r="A15" s="377"/>
      <c r="B15" s="222"/>
      <c r="C15" s="222"/>
      <c r="D15" s="222"/>
      <c r="E15" s="222"/>
      <c r="F15" s="222"/>
      <c r="G15" s="222"/>
    </row>
    <row r="16" spans="1:7">
      <c r="A16" s="331">
        <v>2013</v>
      </c>
      <c r="B16" s="222"/>
      <c r="C16" s="222"/>
      <c r="D16" s="222"/>
      <c r="E16" s="222"/>
      <c r="F16" s="222"/>
      <c r="G16" s="222"/>
    </row>
    <row r="17" spans="1:7" ht="22.5" customHeight="1">
      <c r="A17" s="413" t="s">
        <v>744</v>
      </c>
      <c r="B17" s="414" t="s">
        <v>526</v>
      </c>
      <c r="C17" s="414" t="s">
        <v>1082</v>
      </c>
      <c r="D17" s="414" t="s">
        <v>983</v>
      </c>
      <c r="E17" s="414" t="s">
        <v>721</v>
      </c>
      <c r="F17" s="414" t="s">
        <v>984</v>
      </c>
      <c r="G17" s="414" t="s">
        <v>679</v>
      </c>
    </row>
    <row r="18" spans="1:7">
      <c r="A18" s="654" t="s">
        <v>1088</v>
      </c>
      <c r="B18" s="570">
        <v>17</v>
      </c>
      <c r="C18" s="570">
        <v>180</v>
      </c>
      <c r="D18" s="570">
        <v>24</v>
      </c>
      <c r="E18" s="570">
        <v>14</v>
      </c>
      <c r="F18" s="570">
        <v>31</v>
      </c>
      <c r="G18" s="570">
        <v>266</v>
      </c>
    </row>
    <row r="19" spans="1:7">
      <c r="A19" s="654" t="s">
        <v>838</v>
      </c>
      <c r="B19" s="570"/>
      <c r="C19" s="570">
        <v>-2</v>
      </c>
      <c r="D19" s="570">
        <v>-2</v>
      </c>
      <c r="E19" s="570"/>
      <c r="F19" s="570">
        <v>-1</v>
      </c>
      <c r="G19" s="570">
        <v>-5</v>
      </c>
    </row>
    <row r="20" spans="1:7">
      <c r="A20" s="654" t="s">
        <v>839</v>
      </c>
      <c r="B20" s="570">
        <v>2</v>
      </c>
      <c r="C20" s="570">
        <v>56</v>
      </c>
      <c r="D20" s="570">
        <v>17</v>
      </c>
      <c r="E20" s="570">
        <v>6</v>
      </c>
      <c r="F20" s="570">
        <v>18</v>
      </c>
      <c r="G20" s="570">
        <v>98</v>
      </c>
    </row>
    <row r="21" spans="1:7">
      <c r="A21" s="654" t="s">
        <v>527</v>
      </c>
      <c r="B21" s="570">
        <v>-5</v>
      </c>
      <c r="C21" s="570">
        <v>-71</v>
      </c>
      <c r="D21" s="570">
        <v>-10</v>
      </c>
      <c r="E21" s="570">
        <v>-8</v>
      </c>
      <c r="F21" s="570">
        <v>-10</v>
      </c>
      <c r="G21" s="570">
        <v>-104</v>
      </c>
    </row>
    <row r="22" spans="1:7">
      <c r="A22" s="623" t="s">
        <v>861</v>
      </c>
      <c r="B22" s="545">
        <v>-1</v>
      </c>
      <c r="C22" s="545"/>
      <c r="D22" s="545">
        <v>-4</v>
      </c>
      <c r="E22" s="545">
        <v>-1</v>
      </c>
      <c r="F22" s="545">
        <v>-5</v>
      </c>
      <c r="G22" s="545">
        <v>-11</v>
      </c>
    </row>
    <row r="23" spans="1:7">
      <c r="A23" s="629" t="s">
        <v>1089</v>
      </c>
      <c r="B23" s="615">
        <v>13</v>
      </c>
      <c r="C23" s="615">
        <v>162</v>
      </c>
      <c r="D23" s="615">
        <v>25</v>
      </c>
      <c r="E23" s="615">
        <v>11</v>
      </c>
      <c r="F23" s="615">
        <v>33</v>
      </c>
      <c r="G23" s="615">
        <v>244</v>
      </c>
    </row>
    <row r="24" spans="1:7">
      <c r="A24" s="689"/>
      <c r="B24" s="690"/>
      <c r="C24" s="690"/>
      <c r="D24" s="690"/>
      <c r="E24" s="690"/>
      <c r="F24" s="690"/>
      <c r="G24" s="690"/>
    </row>
    <row r="25" spans="1:7">
      <c r="A25" s="880" t="s">
        <v>463</v>
      </c>
      <c r="B25" s="567"/>
      <c r="C25" s="567"/>
      <c r="D25" s="567"/>
      <c r="E25" s="567"/>
      <c r="F25" s="567"/>
      <c r="G25" s="570">
        <v>40</v>
      </c>
    </row>
    <row r="26" spans="1:7">
      <c r="A26" s="880" t="s">
        <v>464</v>
      </c>
      <c r="B26" s="567"/>
      <c r="C26" s="567"/>
      <c r="D26" s="567"/>
      <c r="E26" s="567"/>
      <c r="F26" s="567"/>
      <c r="G26" s="570">
        <v>204</v>
      </c>
    </row>
    <row r="27" spans="1:7">
      <c r="A27" s="377"/>
      <c r="B27" s="261"/>
      <c r="C27" s="261"/>
      <c r="D27" s="261"/>
      <c r="E27" s="261"/>
      <c r="F27" s="261"/>
      <c r="G27" s="261"/>
    </row>
    <row r="28" spans="1:7" ht="57" customHeight="1">
      <c r="A28" s="1100" t="s">
        <v>1399</v>
      </c>
      <c r="B28" s="1100"/>
      <c r="C28" s="1100"/>
      <c r="D28" s="1100"/>
      <c r="E28" s="1100"/>
      <c r="F28" s="1100"/>
      <c r="G28" s="1100"/>
    </row>
  </sheetData>
  <mergeCells count="2">
    <mergeCell ref="A28:G28"/>
    <mergeCell ref="A1:G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41"/>
  <sheetViews>
    <sheetView zoomScaleNormal="100" workbookViewId="0">
      <selection activeCell="A25" sqref="A25"/>
    </sheetView>
  </sheetViews>
  <sheetFormatPr defaultColWidth="8.83203125" defaultRowHeight="11.25"/>
  <cols>
    <col min="1" max="1" width="63.33203125" style="297" customWidth="1"/>
    <col min="2" max="6" width="13.33203125" style="233" customWidth="1"/>
    <col min="7" max="17" width="3.6640625" style="205" customWidth="1"/>
    <col min="18" max="16384" width="8.83203125" style="205"/>
  </cols>
  <sheetData>
    <row r="1" spans="1:6" ht="15.75">
      <c r="A1" s="1053" t="s">
        <v>1301</v>
      </c>
      <c r="B1" s="1154"/>
      <c r="C1" s="1154"/>
      <c r="D1" s="1154"/>
      <c r="E1" s="1154"/>
      <c r="F1" s="1154"/>
    </row>
    <row r="2" spans="1:6">
      <c r="A2" s="310"/>
      <c r="B2" s="306"/>
      <c r="C2" s="306"/>
      <c r="D2" s="306"/>
      <c r="E2" s="306"/>
      <c r="F2" s="306"/>
    </row>
    <row r="3" spans="1:6">
      <c r="A3" s="388">
        <v>2014</v>
      </c>
      <c r="B3" s="332"/>
      <c r="C3" s="332"/>
      <c r="D3" s="332"/>
      <c r="E3" s="332"/>
      <c r="F3" s="332"/>
    </row>
    <row r="4" spans="1:6">
      <c r="A4" s="352"/>
      <c r="B4" s="826" t="s">
        <v>464</v>
      </c>
      <c r="C4" s="1171" t="s">
        <v>463</v>
      </c>
      <c r="D4" s="1171"/>
      <c r="E4" s="1172"/>
      <c r="F4" s="827"/>
    </row>
    <row r="5" spans="1:6" ht="11.25" customHeight="1">
      <c r="A5" s="413" t="s">
        <v>744</v>
      </c>
      <c r="B5" s="828" t="s">
        <v>873</v>
      </c>
      <c r="C5" s="828" t="s">
        <v>1392</v>
      </c>
      <c r="D5" s="828" t="s">
        <v>1393</v>
      </c>
      <c r="E5" s="828" t="s">
        <v>874</v>
      </c>
      <c r="F5" s="828" t="s">
        <v>679</v>
      </c>
    </row>
    <row r="6" spans="1:6">
      <c r="A6" s="654" t="s">
        <v>253</v>
      </c>
      <c r="B6" s="756">
        <v>35</v>
      </c>
      <c r="C6" s="756">
        <v>37</v>
      </c>
      <c r="D6" s="756">
        <v>8</v>
      </c>
      <c r="E6" s="756"/>
      <c r="F6" s="756">
        <v>80</v>
      </c>
    </row>
    <row r="7" spans="1:6">
      <c r="A7" s="654" t="s">
        <v>254</v>
      </c>
      <c r="B7" s="756">
        <v>93</v>
      </c>
      <c r="C7" s="756">
        <v>161</v>
      </c>
      <c r="D7" s="756">
        <v>138</v>
      </c>
      <c r="E7" s="756">
        <v>192</v>
      </c>
      <c r="F7" s="756">
        <v>584</v>
      </c>
    </row>
    <row r="8" spans="1:6">
      <c r="A8" s="654" t="s">
        <v>1036</v>
      </c>
      <c r="B8" s="756">
        <v>1</v>
      </c>
      <c r="C8" s="756"/>
      <c r="D8" s="756"/>
      <c r="E8" s="756"/>
      <c r="F8" s="756">
        <v>1</v>
      </c>
    </row>
    <row r="9" spans="1:6">
      <c r="A9" s="654" t="s">
        <v>1470</v>
      </c>
      <c r="B9" s="756">
        <v>1</v>
      </c>
      <c r="C9" s="756"/>
      <c r="D9" s="756"/>
      <c r="E9" s="756"/>
      <c r="F9" s="756">
        <v>2</v>
      </c>
    </row>
    <row r="10" spans="1:6">
      <c r="A10" s="654" t="s">
        <v>365</v>
      </c>
      <c r="B10" s="756">
        <v>436</v>
      </c>
      <c r="C10" s="756"/>
      <c r="D10" s="756"/>
      <c r="E10" s="756"/>
      <c r="F10" s="756">
        <v>436</v>
      </c>
    </row>
    <row r="11" spans="1:6">
      <c r="A11" s="654" t="s">
        <v>51</v>
      </c>
      <c r="B11" s="756">
        <v>67</v>
      </c>
      <c r="C11" s="756"/>
      <c r="D11" s="756"/>
      <c r="E11" s="756"/>
      <c r="F11" s="756">
        <v>67</v>
      </c>
    </row>
    <row r="12" spans="1:6">
      <c r="A12" s="660" t="s">
        <v>731</v>
      </c>
      <c r="B12" s="748">
        <v>7</v>
      </c>
      <c r="C12" s="748"/>
      <c r="D12" s="748"/>
      <c r="E12" s="748"/>
      <c r="F12" s="748">
        <v>7</v>
      </c>
    </row>
    <row r="13" spans="1:6">
      <c r="A13" s="627" t="s">
        <v>679</v>
      </c>
      <c r="B13" s="749">
        <v>640</v>
      </c>
      <c r="C13" s="749">
        <v>198</v>
      </c>
      <c r="D13" s="749">
        <v>146</v>
      </c>
      <c r="E13" s="749">
        <v>192</v>
      </c>
      <c r="F13" s="749">
        <v>1176</v>
      </c>
    </row>
    <row r="14" spans="1:6">
      <c r="A14" s="626"/>
      <c r="B14" s="811"/>
      <c r="C14" s="811"/>
      <c r="D14" s="811"/>
      <c r="E14" s="811"/>
      <c r="F14" s="811"/>
    </row>
    <row r="15" spans="1:6">
      <c r="A15" s="660" t="s">
        <v>522</v>
      </c>
      <c r="B15" s="748">
        <v>10</v>
      </c>
      <c r="C15" s="748">
        <v>15</v>
      </c>
      <c r="D15" s="748">
        <v>9</v>
      </c>
      <c r="E15" s="748">
        <v>6</v>
      </c>
      <c r="F15" s="748">
        <v>40</v>
      </c>
    </row>
    <row r="16" spans="1:6">
      <c r="A16" s="626" t="s">
        <v>986</v>
      </c>
      <c r="B16" s="756">
        <v>650</v>
      </c>
      <c r="C16" s="756">
        <v>213</v>
      </c>
      <c r="D16" s="756">
        <v>155</v>
      </c>
      <c r="E16" s="756">
        <v>198</v>
      </c>
      <c r="F16" s="756">
        <v>1216</v>
      </c>
    </row>
    <row r="17" spans="1:6">
      <c r="A17" s="367"/>
      <c r="B17" s="305"/>
      <c r="C17" s="305"/>
      <c r="D17" s="305"/>
      <c r="E17" s="305"/>
      <c r="F17" s="305"/>
    </row>
    <row r="18" spans="1:6">
      <c r="A18" s="388">
        <v>2013</v>
      </c>
      <c r="B18" s="332"/>
      <c r="C18" s="332"/>
      <c r="D18" s="332"/>
      <c r="E18" s="332"/>
      <c r="F18" s="332"/>
    </row>
    <row r="19" spans="1:6">
      <c r="A19" s="228"/>
      <c r="B19" s="418" t="s">
        <v>464</v>
      </c>
      <c r="C19" s="1170" t="s">
        <v>463</v>
      </c>
      <c r="D19" s="1170"/>
      <c r="E19" s="1170"/>
      <c r="F19" s="256"/>
    </row>
    <row r="20" spans="1:6">
      <c r="A20" s="413" t="s">
        <v>744</v>
      </c>
      <c r="B20" s="420" t="s">
        <v>873</v>
      </c>
      <c r="C20" s="420" t="s">
        <v>1392</v>
      </c>
      <c r="D20" s="420" t="s">
        <v>1393</v>
      </c>
      <c r="E20" s="420" t="s">
        <v>874</v>
      </c>
      <c r="F20" s="420" t="s">
        <v>679</v>
      </c>
    </row>
    <row r="21" spans="1:6">
      <c r="A21" s="654" t="s">
        <v>253</v>
      </c>
      <c r="B21" s="570">
        <v>37</v>
      </c>
      <c r="C21" s="570">
        <v>62</v>
      </c>
      <c r="D21" s="570">
        <v>18</v>
      </c>
      <c r="E21" s="570"/>
      <c r="F21" s="570">
        <v>117</v>
      </c>
    </row>
    <row r="22" spans="1:6">
      <c r="A22" s="654" t="s">
        <v>254</v>
      </c>
      <c r="B22" s="570">
        <v>35</v>
      </c>
      <c r="C22" s="570">
        <v>146</v>
      </c>
      <c r="D22" s="570">
        <v>177</v>
      </c>
      <c r="E22" s="570">
        <v>167</v>
      </c>
      <c r="F22" s="570">
        <v>525</v>
      </c>
    </row>
    <row r="23" spans="1:6">
      <c r="A23" s="654" t="s">
        <v>1036</v>
      </c>
      <c r="B23" s="570">
        <v>1</v>
      </c>
      <c r="C23" s="570"/>
      <c r="D23" s="570"/>
      <c r="E23" s="570"/>
      <c r="F23" s="570">
        <v>1</v>
      </c>
    </row>
    <row r="24" spans="1:6">
      <c r="A24" s="654" t="s">
        <v>1470</v>
      </c>
      <c r="B24" s="570">
        <v>22</v>
      </c>
      <c r="C24" s="570"/>
      <c r="D24" s="570"/>
      <c r="E24" s="570"/>
      <c r="F24" s="570">
        <v>23</v>
      </c>
    </row>
    <row r="25" spans="1:6">
      <c r="A25" s="654" t="s">
        <v>365</v>
      </c>
      <c r="B25" s="570">
        <v>375</v>
      </c>
      <c r="C25" s="570"/>
      <c r="D25" s="570"/>
      <c r="E25" s="570"/>
      <c r="F25" s="570">
        <v>375</v>
      </c>
    </row>
    <row r="26" spans="1:6">
      <c r="A26" s="654" t="s">
        <v>51</v>
      </c>
      <c r="B26" s="570">
        <v>21</v>
      </c>
      <c r="C26" s="570"/>
      <c r="D26" s="570"/>
      <c r="E26" s="570"/>
      <c r="F26" s="570">
        <v>21</v>
      </c>
    </row>
    <row r="27" spans="1:6">
      <c r="A27" s="660" t="s">
        <v>731</v>
      </c>
      <c r="B27" s="545">
        <v>13</v>
      </c>
      <c r="C27" s="545"/>
      <c r="D27" s="545"/>
      <c r="E27" s="545"/>
      <c r="F27" s="545">
        <v>13</v>
      </c>
    </row>
    <row r="28" spans="1:6">
      <c r="A28" s="627" t="s">
        <v>679</v>
      </c>
      <c r="B28" s="615">
        <v>504</v>
      </c>
      <c r="C28" s="615">
        <v>208</v>
      </c>
      <c r="D28" s="615">
        <v>195</v>
      </c>
      <c r="E28" s="615">
        <v>167</v>
      </c>
      <c r="F28" s="615">
        <v>1074</v>
      </c>
    </row>
    <row r="29" spans="1:6">
      <c r="A29" s="626"/>
      <c r="B29" s="567"/>
      <c r="C29" s="567"/>
      <c r="D29" s="567"/>
      <c r="E29" s="567"/>
      <c r="F29" s="567"/>
    </row>
    <row r="30" spans="1:6">
      <c r="A30" s="660" t="s">
        <v>522</v>
      </c>
      <c r="B30" s="545">
        <v>9</v>
      </c>
      <c r="C30" s="545">
        <v>14</v>
      </c>
      <c r="D30" s="545">
        <v>11</v>
      </c>
      <c r="E30" s="545">
        <v>11</v>
      </c>
      <c r="F30" s="545">
        <v>45</v>
      </c>
    </row>
    <row r="31" spans="1:6">
      <c r="A31" s="626" t="s">
        <v>986</v>
      </c>
      <c r="B31" s="570">
        <v>513</v>
      </c>
      <c r="C31" s="570">
        <v>222</v>
      </c>
      <c r="D31" s="570">
        <v>206</v>
      </c>
      <c r="E31" s="570">
        <v>178</v>
      </c>
      <c r="F31" s="570">
        <v>1119</v>
      </c>
    </row>
    <row r="32" spans="1:6">
      <c r="A32" s="377"/>
      <c r="B32" s="222"/>
      <c r="C32" s="222"/>
      <c r="D32" s="222"/>
      <c r="E32" s="222"/>
      <c r="F32" s="222"/>
    </row>
    <row r="33" spans="1:6" ht="11.25" customHeight="1">
      <c r="A33" s="1106" t="s">
        <v>1325</v>
      </c>
      <c r="B33" s="1173"/>
      <c r="C33" s="1173"/>
      <c r="D33" s="1173"/>
      <c r="E33" s="1173"/>
      <c r="F33" s="1173"/>
    </row>
    <row r="38" spans="1:6">
      <c r="C38" s="419"/>
    </row>
    <row r="39" spans="1:6">
      <c r="A39" s="356"/>
      <c r="C39" s="346"/>
    </row>
    <row r="41" spans="1:6">
      <c r="A41" s="356"/>
    </row>
  </sheetData>
  <mergeCells count="4">
    <mergeCell ref="C19:E19"/>
    <mergeCell ref="C4:E4"/>
    <mergeCell ref="A33:F33"/>
    <mergeCell ref="A1:F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16"/>
  <sheetViews>
    <sheetView zoomScaleNormal="100" workbookViewId="0">
      <selection activeCell="AE25" sqref="AE25"/>
    </sheetView>
  </sheetViews>
  <sheetFormatPr defaultColWidth="8.83203125" defaultRowHeight="11.25"/>
  <cols>
    <col min="1" max="1" width="90" style="297" customWidth="1"/>
    <col min="2" max="3" width="20" style="233" customWidth="1"/>
    <col min="4" max="17" width="3.6640625" style="205" customWidth="1"/>
    <col min="18" max="16384" width="8.83203125" style="205"/>
  </cols>
  <sheetData>
    <row r="1" spans="1:3" ht="15.75">
      <c r="A1" s="1053" t="s">
        <v>1302</v>
      </c>
      <c r="B1" s="1143"/>
      <c r="C1" s="1143"/>
    </row>
    <row r="2" spans="1:3" ht="11.25" customHeight="1">
      <c r="A2" s="370"/>
      <c r="B2" s="362"/>
      <c r="C2" s="362"/>
    </row>
    <row r="3" spans="1:3">
      <c r="A3" s="413" t="s">
        <v>744</v>
      </c>
      <c r="B3" s="829">
        <v>2014</v>
      </c>
      <c r="C3" s="423">
        <v>2013</v>
      </c>
    </row>
    <row r="4" spans="1:3">
      <c r="A4" s="654" t="s">
        <v>202</v>
      </c>
      <c r="B4" s="756">
        <v>534</v>
      </c>
      <c r="C4" s="570">
        <v>527</v>
      </c>
    </row>
    <row r="5" spans="1:3">
      <c r="A5" s="654" t="s">
        <v>203</v>
      </c>
      <c r="B5" s="756">
        <v>189</v>
      </c>
      <c r="C5" s="570">
        <v>164</v>
      </c>
    </row>
    <row r="6" spans="1:3">
      <c r="A6" s="654" t="s">
        <v>51</v>
      </c>
      <c r="B6" s="756">
        <v>67</v>
      </c>
      <c r="C6" s="570">
        <v>21</v>
      </c>
    </row>
    <row r="7" spans="1:3">
      <c r="A7" s="654" t="s">
        <v>542</v>
      </c>
      <c r="B7" s="756">
        <v>7</v>
      </c>
      <c r="C7" s="570">
        <v>13</v>
      </c>
    </row>
    <row r="8" spans="1:3">
      <c r="A8" s="654" t="s">
        <v>461</v>
      </c>
      <c r="B8" s="756">
        <v>64</v>
      </c>
      <c r="C8" s="570">
        <v>50</v>
      </c>
    </row>
    <row r="9" spans="1:3">
      <c r="A9" s="654" t="s">
        <v>350</v>
      </c>
      <c r="B9" s="756">
        <v>8</v>
      </c>
      <c r="C9" s="570">
        <v>12</v>
      </c>
    </row>
    <row r="10" spans="1:3">
      <c r="A10" s="660" t="s">
        <v>617</v>
      </c>
      <c r="B10" s="748">
        <v>66</v>
      </c>
      <c r="C10" s="545">
        <v>70</v>
      </c>
    </row>
    <row r="11" spans="1:3">
      <c r="A11" s="627" t="s">
        <v>679</v>
      </c>
      <c r="B11" s="749">
        <v>936</v>
      </c>
      <c r="C11" s="615">
        <v>856</v>
      </c>
    </row>
    <row r="12" spans="1:3">
      <c r="A12" s="626"/>
      <c r="B12" s="769"/>
      <c r="C12" s="567"/>
    </row>
    <row r="13" spans="1:3">
      <c r="A13" s="880" t="s">
        <v>463</v>
      </c>
      <c r="B13" s="756">
        <v>2</v>
      </c>
      <c r="C13" s="570">
        <v>4</v>
      </c>
    </row>
    <row r="14" spans="1:3">
      <c r="A14" s="880" t="s">
        <v>464</v>
      </c>
      <c r="B14" s="756">
        <v>934</v>
      </c>
      <c r="C14" s="570">
        <v>853</v>
      </c>
    </row>
    <row r="15" spans="1:3" ht="15">
      <c r="A15" s="421"/>
      <c r="B15" s="400"/>
      <c r="C15" s="422"/>
    </row>
    <row r="16" spans="1:3" ht="15">
      <c r="A16" s="421"/>
      <c r="B16" s="422"/>
      <c r="C16" s="422"/>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65"/>
  <sheetViews>
    <sheetView zoomScaleNormal="100" workbookViewId="0">
      <selection activeCell="A26" sqref="A26"/>
    </sheetView>
  </sheetViews>
  <sheetFormatPr defaultColWidth="8.83203125" defaultRowHeight="11.25"/>
  <cols>
    <col min="1" max="1" width="3.33203125" style="297" customWidth="1"/>
    <col min="2" max="2" width="73.33203125" style="297" customWidth="1"/>
    <col min="3" max="6" width="13.33203125" style="233" customWidth="1"/>
    <col min="7" max="17" width="3.6640625" style="205" customWidth="1"/>
    <col min="18" max="16384" width="8.83203125" style="205"/>
  </cols>
  <sheetData>
    <row r="1" spans="1:6" ht="15.75">
      <c r="A1" s="1085" t="s">
        <v>1303</v>
      </c>
      <c r="B1" s="1111"/>
      <c r="C1" s="1111"/>
      <c r="D1" s="1111"/>
      <c r="E1" s="1111"/>
      <c r="F1" s="1111"/>
    </row>
    <row r="2" spans="1:6" ht="11.25" customHeight="1">
      <c r="A2" s="207"/>
      <c r="B2" s="207"/>
      <c r="C2" s="207"/>
      <c r="D2" s="207"/>
      <c r="E2" s="207"/>
      <c r="F2" s="207"/>
    </row>
    <row r="3" spans="1:6" ht="11.25" customHeight="1">
      <c r="A3" s="1177" t="s">
        <v>1326</v>
      </c>
      <c r="B3" s="1178"/>
      <c r="C3" s="1178"/>
      <c r="D3" s="1178"/>
      <c r="E3" s="1178"/>
      <c r="F3" s="1178"/>
    </row>
    <row r="4" spans="1:6" ht="11.25" customHeight="1">
      <c r="A4" s="424"/>
      <c r="B4" s="207"/>
      <c r="C4" s="425"/>
      <c r="D4" s="425"/>
      <c r="E4" s="425"/>
      <c r="F4" s="425"/>
    </row>
    <row r="5" spans="1:6" ht="22.5" customHeight="1">
      <c r="A5" s="1179" t="s">
        <v>744</v>
      </c>
      <c r="B5" s="1179"/>
      <c r="C5" s="830">
        <v>2014</v>
      </c>
      <c r="D5" s="824" t="s">
        <v>1058</v>
      </c>
      <c r="E5" s="426">
        <v>2013</v>
      </c>
      <c r="F5" s="414" t="s">
        <v>1058</v>
      </c>
    </row>
    <row r="6" spans="1:6" ht="11.25" customHeight="1">
      <c r="A6" s="1144" t="s">
        <v>548</v>
      </c>
      <c r="B6" s="1145"/>
      <c r="C6" s="756"/>
      <c r="D6" s="756"/>
      <c r="E6" s="570"/>
      <c r="F6" s="570"/>
    </row>
    <row r="7" spans="1:6" ht="11.25" customHeight="1">
      <c r="A7" s="1145" t="s">
        <v>214</v>
      </c>
      <c r="B7" s="1145"/>
      <c r="C7" s="756">
        <v>125</v>
      </c>
      <c r="D7" s="756"/>
      <c r="E7" s="570">
        <v>125</v>
      </c>
      <c r="F7" s="570"/>
    </row>
    <row r="8" spans="1:6" ht="11.25" customHeight="1">
      <c r="A8" s="1145" t="s">
        <v>1103</v>
      </c>
      <c r="B8" s="1145"/>
      <c r="C8" s="756">
        <v>3</v>
      </c>
      <c r="D8" s="756"/>
      <c r="E8" s="570">
        <v>9</v>
      </c>
      <c r="F8" s="570"/>
    </row>
    <row r="9" spans="1:6" ht="11.25" customHeight="1">
      <c r="A9" s="1145" t="s">
        <v>543</v>
      </c>
      <c r="B9" s="1145"/>
      <c r="C9" s="756"/>
      <c r="D9" s="756"/>
      <c r="E9" s="570"/>
      <c r="F9" s="570"/>
    </row>
    <row r="10" spans="1:6" ht="11.25" customHeight="1">
      <c r="A10" s="646"/>
      <c r="B10" s="654" t="s">
        <v>1429</v>
      </c>
      <c r="C10" s="756">
        <v>2212</v>
      </c>
      <c r="D10" s="756">
        <v>763</v>
      </c>
      <c r="E10" s="570">
        <v>1545</v>
      </c>
      <c r="F10" s="570">
        <v>534</v>
      </c>
    </row>
    <row r="11" spans="1:6" ht="11.25" customHeight="1">
      <c r="A11" s="1146" t="s">
        <v>848</v>
      </c>
      <c r="B11" s="1146"/>
      <c r="C11" s="748">
        <v>30</v>
      </c>
      <c r="D11" s="748"/>
      <c r="E11" s="545">
        <v>7</v>
      </c>
      <c r="F11" s="545"/>
    </row>
    <row r="12" spans="1:6" ht="11.25" customHeight="1">
      <c r="A12" s="1068" t="s">
        <v>679</v>
      </c>
      <c r="B12" s="1153"/>
      <c r="C12" s="749">
        <v>2370</v>
      </c>
      <c r="D12" s="749">
        <v>763</v>
      </c>
      <c r="E12" s="615">
        <v>1686</v>
      </c>
      <c r="F12" s="615">
        <v>534</v>
      </c>
    </row>
    <row r="13" spans="1:6" ht="11.25" customHeight="1">
      <c r="A13" s="646"/>
      <c r="B13" s="646"/>
      <c r="C13" s="831"/>
      <c r="D13" s="831"/>
      <c r="E13" s="646"/>
      <c r="F13" s="646"/>
    </row>
    <row r="14" spans="1:6" ht="11.25" customHeight="1">
      <c r="A14" s="646"/>
      <c r="B14" s="646"/>
      <c r="C14" s="831"/>
      <c r="D14" s="831"/>
      <c r="E14" s="646"/>
      <c r="F14" s="646"/>
    </row>
    <row r="15" spans="1:6" ht="11.25" customHeight="1">
      <c r="A15" s="1135" t="s">
        <v>659</v>
      </c>
      <c r="B15" s="1040"/>
      <c r="C15" s="831"/>
      <c r="D15" s="831"/>
      <c r="E15" s="646"/>
      <c r="F15" s="646"/>
    </row>
    <row r="16" spans="1:6" ht="11.25" customHeight="1">
      <c r="A16" s="1040" t="s">
        <v>214</v>
      </c>
      <c r="B16" s="1040"/>
      <c r="C16" s="756">
        <v>-3</v>
      </c>
      <c r="D16" s="831"/>
      <c r="E16" s="570">
        <v>1</v>
      </c>
      <c r="F16" s="646"/>
    </row>
    <row r="17" spans="1:6" ht="11.25" customHeight="1">
      <c r="A17" s="1040" t="s">
        <v>543</v>
      </c>
      <c r="B17" s="1040"/>
      <c r="C17" s="756"/>
      <c r="D17" s="831"/>
      <c r="E17" s="570"/>
      <c r="F17" s="646"/>
    </row>
    <row r="18" spans="1:6" ht="11.25" customHeight="1">
      <c r="A18" s="692"/>
      <c r="B18" s="965" t="s">
        <v>1429</v>
      </c>
      <c r="C18" s="748">
        <v>-47</v>
      </c>
      <c r="D18" s="832"/>
      <c r="E18" s="545">
        <v>-1</v>
      </c>
      <c r="F18" s="692"/>
    </row>
    <row r="19" spans="1:6" ht="11.25" customHeight="1">
      <c r="A19" s="1094" t="s">
        <v>679</v>
      </c>
      <c r="B19" s="1035"/>
      <c r="C19" s="749">
        <v>-50</v>
      </c>
      <c r="D19" s="833"/>
      <c r="E19" s="615">
        <v>-1</v>
      </c>
      <c r="F19" s="619"/>
    </row>
    <row r="20" spans="1:6" ht="11.25" customHeight="1">
      <c r="A20" s="207"/>
      <c r="B20" s="207"/>
      <c r="C20" s="207"/>
      <c r="D20" s="207"/>
      <c r="E20" s="207"/>
      <c r="F20" s="207"/>
    </row>
    <row r="21" spans="1:6" ht="11.25" customHeight="1">
      <c r="A21" s="1174" t="s">
        <v>1471</v>
      </c>
      <c r="B21" s="1174"/>
      <c r="C21" s="1174"/>
      <c r="D21" s="1174"/>
      <c r="E21" s="1174"/>
      <c r="F21" s="1174"/>
    </row>
    <row r="22" spans="1:6" ht="11.25" customHeight="1">
      <c r="A22" s="207"/>
      <c r="B22" s="207"/>
      <c r="C22" s="207"/>
      <c r="D22" s="207"/>
      <c r="E22" s="207"/>
      <c r="F22" s="207"/>
    </row>
    <row r="23" spans="1:6" ht="22.5" customHeight="1">
      <c r="A23" s="1103" t="s">
        <v>1366</v>
      </c>
      <c r="B23" s="1103"/>
      <c r="C23" s="1084"/>
      <c r="D23" s="1084"/>
      <c r="E23" s="1084"/>
      <c r="F23" s="1084"/>
    </row>
    <row r="24" spans="1:6">
      <c r="A24" s="424"/>
      <c r="B24" s="207"/>
      <c r="C24" s="207"/>
      <c r="D24" s="207"/>
      <c r="E24" s="207"/>
      <c r="F24" s="207"/>
    </row>
    <row r="25" spans="1:6" ht="57.75" customHeight="1">
      <c r="A25" s="1099" t="s">
        <v>1472</v>
      </c>
      <c r="B25" s="1099"/>
      <c r="C25" s="1099"/>
      <c r="D25" s="1099"/>
      <c r="E25" s="1099"/>
      <c r="F25" s="1099"/>
    </row>
    <row r="26" spans="1:6">
      <c r="A26" s="424"/>
      <c r="B26" s="207"/>
      <c r="C26" s="207"/>
      <c r="D26" s="207"/>
      <c r="E26" s="207"/>
      <c r="F26" s="207"/>
    </row>
    <row r="27" spans="1:6">
      <c r="A27" s="1088" t="s">
        <v>744</v>
      </c>
      <c r="B27" s="1134"/>
      <c r="C27" s="694"/>
      <c r="D27" s="694"/>
      <c r="E27" s="834">
        <v>2014</v>
      </c>
      <c r="F27" s="695">
        <v>2013</v>
      </c>
    </row>
    <row r="28" spans="1:6">
      <c r="A28" s="1144" t="s">
        <v>1204</v>
      </c>
      <c r="B28" s="1144"/>
      <c r="C28" s="646"/>
      <c r="D28" s="646"/>
      <c r="E28" s="831"/>
      <c r="F28" s="646"/>
    </row>
    <row r="29" spans="1:6">
      <c r="A29" s="646"/>
      <c r="B29" s="646"/>
      <c r="C29" s="646"/>
      <c r="D29" s="646"/>
      <c r="E29" s="831"/>
      <c r="F29" s="646"/>
    </row>
    <row r="30" spans="1:6">
      <c r="A30" s="1144" t="s">
        <v>566</v>
      </c>
      <c r="B30" s="1144"/>
      <c r="C30" s="646"/>
      <c r="D30" s="646"/>
      <c r="E30" s="878"/>
      <c r="F30" s="658"/>
    </row>
    <row r="31" spans="1:6">
      <c r="A31" s="1145" t="s">
        <v>214</v>
      </c>
      <c r="B31" s="1145"/>
      <c r="C31" s="646"/>
      <c r="D31" s="646"/>
      <c r="E31" s="756"/>
      <c r="F31" s="570">
        <v>1</v>
      </c>
    </row>
    <row r="32" spans="1:6">
      <c r="A32" s="1145" t="s">
        <v>543</v>
      </c>
      <c r="B32" s="1145"/>
      <c r="C32" s="646"/>
      <c r="D32" s="646"/>
      <c r="E32" s="756">
        <v>17</v>
      </c>
      <c r="F32" s="570">
        <v>19</v>
      </c>
    </row>
    <row r="33" spans="1:6">
      <c r="A33" s="1146" t="s">
        <v>883</v>
      </c>
      <c r="B33" s="1146"/>
      <c r="C33" s="692"/>
      <c r="D33" s="692"/>
      <c r="E33" s="748">
        <v>1</v>
      </c>
      <c r="F33" s="545"/>
    </row>
    <row r="34" spans="1:6">
      <c r="A34" s="1068" t="s">
        <v>679</v>
      </c>
      <c r="B34" s="1068"/>
      <c r="C34" s="619"/>
      <c r="D34" s="619"/>
      <c r="E34" s="749">
        <v>18</v>
      </c>
      <c r="F34" s="615">
        <v>20</v>
      </c>
    </row>
    <row r="35" spans="1:6">
      <c r="A35" s="568"/>
      <c r="B35" s="568"/>
      <c r="C35" s="568"/>
      <c r="D35" s="568"/>
      <c r="E35" s="984"/>
      <c r="F35" s="568"/>
    </row>
    <row r="36" spans="1:6" s="986" customFormat="1">
      <c r="A36" s="1176" t="s">
        <v>377</v>
      </c>
      <c r="B36" s="1176"/>
      <c r="C36" s="992"/>
      <c r="D36" s="992"/>
      <c r="E36" s="993"/>
      <c r="F36" s="994"/>
    </row>
    <row r="37" spans="1:6">
      <c r="A37" s="1057" t="s">
        <v>214</v>
      </c>
      <c r="B37" s="1057"/>
      <c r="C37" s="646"/>
      <c r="D37" s="646"/>
      <c r="E37" s="879">
        <v>-3</v>
      </c>
      <c r="F37" s="658"/>
    </row>
    <row r="38" spans="1:6">
      <c r="A38" s="1146" t="s">
        <v>543</v>
      </c>
      <c r="B38" s="1146"/>
      <c r="C38" s="692"/>
      <c r="D38" s="692"/>
      <c r="E38" s="748">
        <v>-63</v>
      </c>
      <c r="F38" s="545">
        <v>-21</v>
      </c>
    </row>
    <row r="39" spans="1:6">
      <c r="A39" s="1068" t="s">
        <v>679</v>
      </c>
      <c r="B39" s="1068"/>
      <c r="C39" s="619"/>
      <c r="D39" s="619"/>
      <c r="E39" s="749">
        <v>-66</v>
      </c>
      <c r="F39" s="615">
        <v>-21</v>
      </c>
    </row>
    <row r="40" spans="1:6">
      <c r="A40" s="646"/>
      <c r="B40" s="646"/>
      <c r="C40" s="646"/>
      <c r="D40" s="646"/>
      <c r="E40" s="878"/>
      <c r="F40" s="658"/>
    </row>
    <row r="41" spans="1:6">
      <c r="A41" s="1144" t="s">
        <v>1205</v>
      </c>
      <c r="B41" s="1144"/>
      <c r="C41" s="646"/>
      <c r="D41" s="646"/>
      <c r="E41" s="878"/>
      <c r="F41" s="658"/>
    </row>
    <row r="42" spans="1:6">
      <c r="A42" s="1145" t="s">
        <v>566</v>
      </c>
      <c r="B42" s="1145"/>
      <c r="C42" s="646"/>
      <c r="D42" s="646"/>
      <c r="E42" s="756"/>
      <c r="F42" s="570">
        <v>15</v>
      </c>
    </row>
    <row r="43" spans="1:6">
      <c r="A43" s="1146" t="s">
        <v>377</v>
      </c>
      <c r="B43" s="1146"/>
      <c r="C43" s="692"/>
      <c r="D43" s="692"/>
      <c r="E43" s="748">
        <v>-48</v>
      </c>
      <c r="F43" s="545">
        <v>-15</v>
      </c>
    </row>
    <row r="44" spans="1:6">
      <c r="A44" s="1068" t="s">
        <v>679</v>
      </c>
      <c r="B44" s="1068"/>
      <c r="C44" s="619"/>
      <c r="D44" s="619"/>
      <c r="E44" s="749">
        <v>-48</v>
      </c>
      <c r="F44" s="615">
        <v>-1</v>
      </c>
    </row>
    <row r="45" spans="1:6">
      <c r="A45" s="207"/>
      <c r="B45" s="207"/>
      <c r="C45" s="207"/>
      <c r="D45" s="207"/>
      <c r="E45" s="207"/>
      <c r="F45" s="207"/>
    </row>
    <row r="46" spans="1:6">
      <c r="A46" s="207"/>
      <c r="B46" s="207"/>
      <c r="C46" s="207"/>
      <c r="D46" s="207"/>
      <c r="E46" s="207"/>
      <c r="F46" s="207"/>
    </row>
    <row r="47" spans="1:6" ht="12.75">
      <c r="A47" s="1175" t="s">
        <v>544</v>
      </c>
      <c r="B47" s="1160"/>
      <c r="C47" s="1160"/>
      <c r="D47" s="1160"/>
      <c r="E47" s="1160"/>
      <c r="F47" s="1160"/>
    </row>
    <row r="48" spans="1:6">
      <c r="A48" s="424"/>
      <c r="B48" s="207"/>
      <c r="C48" s="425"/>
      <c r="D48" s="425"/>
      <c r="E48" s="425"/>
      <c r="F48" s="425"/>
    </row>
    <row r="49" spans="1:6" ht="23.25" customHeight="1">
      <c r="A49" s="1088" t="s">
        <v>744</v>
      </c>
      <c r="B49" s="1134"/>
      <c r="C49" s="694"/>
      <c r="D49" s="694"/>
      <c r="E49" s="823" t="s">
        <v>1202</v>
      </c>
      <c r="F49" s="823" t="s">
        <v>1203</v>
      </c>
    </row>
    <row r="50" spans="1:6">
      <c r="A50" s="1040" t="s">
        <v>543</v>
      </c>
      <c r="B50" s="1040"/>
      <c r="C50" s="646"/>
      <c r="D50" s="646"/>
      <c r="E50" s="831"/>
      <c r="F50" s="831"/>
    </row>
    <row r="51" spans="1:6">
      <c r="A51" s="646"/>
      <c r="B51" s="654" t="s">
        <v>879</v>
      </c>
      <c r="C51" s="646"/>
      <c r="D51" s="646"/>
      <c r="E51" s="756">
        <v>858</v>
      </c>
      <c r="F51" s="756">
        <v>48</v>
      </c>
    </row>
    <row r="52" spans="1:6">
      <c r="A52" s="646"/>
      <c r="B52" s="654" t="s">
        <v>880</v>
      </c>
      <c r="C52" s="646"/>
      <c r="D52" s="646"/>
      <c r="E52" s="756">
        <v>348</v>
      </c>
      <c r="F52" s="756">
        <v>79</v>
      </c>
    </row>
    <row r="53" spans="1:6">
      <c r="A53" s="646"/>
      <c r="B53" s="654" t="s">
        <v>881</v>
      </c>
      <c r="C53" s="646"/>
      <c r="D53" s="646"/>
      <c r="E53" s="756">
        <v>129</v>
      </c>
      <c r="F53" s="756">
        <v>47</v>
      </c>
    </row>
    <row r="54" spans="1:6">
      <c r="A54" s="646"/>
      <c r="B54" s="654" t="s">
        <v>882</v>
      </c>
      <c r="C54" s="646"/>
      <c r="D54" s="646"/>
      <c r="E54" s="756"/>
      <c r="F54" s="756">
        <v>14</v>
      </c>
    </row>
    <row r="55" spans="1:6">
      <c r="A55" s="646"/>
      <c r="B55" s="654" t="s">
        <v>3</v>
      </c>
      <c r="C55" s="646"/>
      <c r="D55" s="646"/>
      <c r="E55" s="756">
        <v>48</v>
      </c>
      <c r="F55" s="756"/>
    </row>
    <row r="56" spans="1:6">
      <c r="A56" s="646"/>
      <c r="B56" s="654" t="s">
        <v>2</v>
      </c>
      <c r="C56" s="646"/>
      <c r="D56" s="646"/>
      <c r="E56" s="756">
        <v>13</v>
      </c>
      <c r="F56" s="756">
        <v>41</v>
      </c>
    </row>
    <row r="57" spans="1:6">
      <c r="A57" s="646"/>
      <c r="B57" s="654" t="s">
        <v>937</v>
      </c>
      <c r="C57" s="646"/>
      <c r="D57" s="646"/>
      <c r="E57" s="756">
        <v>18</v>
      </c>
      <c r="F57" s="756"/>
    </row>
    <row r="58" spans="1:6">
      <c r="A58" s="692"/>
      <c r="B58" s="660" t="s">
        <v>1242</v>
      </c>
      <c r="C58" s="692"/>
      <c r="D58" s="692"/>
      <c r="E58" s="748">
        <v>110</v>
      </c>
      <c r="F58" s="748">
        <v>28</v>
      </c>
    </row>
    <row r="59" spans="1:6">
      <c r="A59" s="646"/>
      <c r="B59" s="646"/>
      <c r="C59" s="646"/>
      <c r="D59" s="646"/>
      <c r="E59" s="831"/>
      <c r="F59" s="831"/>
    </row>
    <row r="60" spans="1:6">
      <c r="A60" s="1040" t="s">
        <v>883</v>
      </c>
      <c r="B60" s="1040"/>
      <c r="C60" s="646"/>
      <c r="D60" s="646"/>
      <c r="E60" s="831"/>
      <c r="F60" s="831"/>
    </row>
    <row r="61" spans="1:6">
      <c r="A61" s="693"/>
      <c r="B61" s="660" t="s">
        <v>879</v>
      </c>
      <c r="C61" s="545"/>
      <c r="D61" s="691"/>
      <c r="E61" s="748">
        <v>30</v>
      </c>
      <c r="F61" s="748"/>
    </row>
    <row r="62" spans="1:6">
      <c r="A62" s="1094" t="s">
        <v>679</v>
      </c>
      <c r="B62" s="1035"/>
      <c r="C62" s="615"/>
      <c r="D62" s="622"/>
      <c r="E62" s="749">
        <v>1554</v>
      </c>
      <c r="F62" s="749">
        <v>257</v>
      </c>
    </row>
    <row r="63" spans="1:6" ht="11.25" customHeight="1">
      <c r="A63" s="207"/>
      <c r="B63" s="207"/>
      <c r="C63" s="207"/>
      <c r="D63" s="207"/>
      <c r="E63" s="207"/>
      <c r="F63" s="207"/>
    </row>
    <row r="64" spans="1:6">
      <c r="A64" s="1102" t="s">
        <v>1241</v>
      </c>
      <c r="B64" s="1102"/>
      <c r="C64" s="1102"/>
      <c r="D64" s="1102"/>
      <c r="E64" s="1102"/>
      <c r="F64" s="1102"/>
    </row>
    <row r="65" spans="1:6">
      <c r="A65" s="207"/>
      <c r="B65" s="207"/>
      <c r="C65" s="207"/>
      <c r="D65" s="207"/>
      <c r="E65" s="207"/>
      <c r="F65" s="207"/>
    </row>
  </sheetData>
  <mergeCells count="37">
    <mergeCell ref="A8:B8"/>
    <mergeCell ref="A1:F1"/>
    <mergeCell ref="A3:F3"/>
    <mergeCell ref="A6:B6"/>
    <mergeCell ref="A7:B7"/>
    <mergeCell ref="A5:B5"/>
    <mergeCell ref="A19:B19"/>
    <mergeCell ref="A17:B17"/>
    <mergeCell ref="A9:B9"/>
    <mergeCell ref="A11:B11"/>
    <mergeCell ref="A16:B16"/>
    <mergeCell ref="A12:B12"/>
    <mergeCell ref="A15:B15"/>
    <mergeCell ref="A47:F47"/>
    <mergeCell ref="A23:F23"/>
    <mergeCell ref="A64:F64"/>
    <mergeCell ref="A49:B49"/>
    <mergeCell ref="A60:B60"/>
    <mergeCell ref="A50:B50"/>
    <mergeCell ref="A62:B62"/>
    <mergeCell ref="A44:B44"/>
    <mergeCell ref="A43:B43"/>
    <mergeCell ref="A42:B42"/>
    <mergeCell ref="A41:B41"/>
    <mergeCell ref="A39:B39"/>
    <mergeCell ref="A38:B38"/>
    <mergeCell ref="A36:B36"/>
    <mergeCell ref="A34:B34"/>
    <mergeCell ref="A33:B33"/>
    <mergeCell ref="A21:F21"/>
    <mergeCell ref="A37:B37"/>
    <mergeCell ref="A32:B32"/>
    <mergeCell ref="A31:B31"/>
    <mergeCell ref="A25:F25"/>
    <mergeCell ref="A30:B30"/>
    <mergeCell ref="A28:B28"/>
    <mergeCell ref="A27:B27"/>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F30"/>
  <sheetViews>
    <sheetView zoomScaleNormal="100" workbookViewId="0">
      <selection activeCell="C36" sqref="C36"/>
    </sheetView>
  </sheetViews>
  <sheetFormatPr defaultColWidth="8.83203125" defaultRowHeight="11.25"/>
  <cols>
    <col min="1" max="1" width="3.33203125" style="297" customWidth="1"/>
    <col min="2" max="2" width="66.6640625" style="297" customWidth="1"/>
    <col min="3" max="6" width="15" style="233" customWidth="1"/>
    <col min="7" max="17" width="3.6640625" style="205" customWidth="1"/>
    <col min="18" max="16384" width="8.83203125" style="205"/>
  </cols>
  <sheetData>
    <row r="1" spans="1:6" ht="15.75" customHeight="1">
      <c r="A1" s="1181" t="s">
        <v>1304</v>
      </c>
      <c r="B1" s="1182"/>
      <c r="C1" s="1182"/>
      <c r="D1" s="1182"/>
      <c r="E1" s="1182"/>
      <c r="F1" s="1182"/>
    </row>
    <row r="2" spans="1:6">
      <c r="A2" s="730"/>
      <c r="B2" s="427"/>
      <c r="C2" s="239"/>
      <c r="D2" s="239"/>
      <c r="E2" s="239"/>
      <c r="F2" s="239"/>
    </row>
    <row r="3" spans="1:6" ht="11.25" customHeight="1">
      <c r="A3" s="727"/>
      <c r="B3" s="727"/>
      <c r="C3" s="816"/>
      <c r="D3" s="778">
        <v>2014</v>
      </c>
      <c r="E3" s="722"/>
      <c r="F3" s="466">
        <v>2013</v>
      </c>
    </row>
    <row r="4" spans="1:6" ht="45" customHeight="1">
      <c r="A4" s="1088" t="s">
        <v>744</v>
      </c>
      <c r="B4" s="1088"/>
      <c r="C4" s="818" t="s">
        <v>1013</v>
      </c>
      <c r="D4" s="818" t="s">
        <v>884</v>
      </c>
      <c r="E4" s="672" t="s">
        <v>1013</v>
      </c>
      <c r="F4" s="672" t="s">
        <v>884</v>
      </c>
    </row>
    <row r="5" spans="1:6" ht="11.25" customHeight="1">
      <c r="A5" s="716"/>
      <c r="B5" s="716"/>
      <c r="C5" s="769"/>
      <c r="D5" s="769"/>
      <c r="E5" s="642"/>
      <c r="F5" s="642"/>
    </row>
    <row r="6" spans="1:6" ht="11.25" customHeight="1">
      <c r="A6" s="1135" t="s">
        <v>885</v>
      </c>
      <c r="B6" s="1135"/>
      <c r="C6" s="756"/>
      <c r="D6" s="756"/>
      <c r="E6" s="570"/>
      <c r="F6" s="570"/>
    </row>
    <row r="7" spans="1:6" ht="11.25" customHeight="1">
      <c r="A7" s="701"/>
      <c r="B7" s="721" t="s">
        <v>337</v>
      </c>
      <c r="C7" s="748">
        <v>21</v>
      </c>
      <c r="D7" s="748">
        <v>10</v>
      </c>
      <c r="E7" s="545">
        <v>22</v>
      </c>
      <c r="F7" s="545">
        <v>26</v>
      </c>
    </row>
    <row r="8" spans="1:6" ht="11.25" customHeight="1">
      <c r="A8" s="1094" t="s">
        <v>679</v>
      </c>
      <c r="B8" s="1094"/>
      <c r="C8" s="749">
        <v>21</v>
      </c>
      <c r="D8" s="749">
        <v>10</v>
      </c>
      <c r="E8" s="615">
        <v>22</v>
      </c>
      <c r="F8" s="615">
        <v>26</v>
      </c>
    </row>
    <row r="9" spans="1:6" ht="11.25" customHeight="1">
      <c r="A9" s="716"/>
      <c r="B9" s="716"/>
      <c r="C9" s="769"/>
      <c r="D9" s="769" t="s">
        <v>765</v>
      </c>
      <c r="E9" s="567"/>
      <c r="F9" s="567" t="s">
        <v>765</v>
      </c>
    </row>
    <row r="10" spans="1:6" ht="22.5" customHeight="1">
      <c r="A10" s="1135" t="s">
        <v>939</v>
      </c>
      <c r="B10" s="1135"/>
      <c r="C10" s="769"/>
      <c r="D10" s="769"/>
      <c r="E10" s="567"/>
      <c r="F10" s="567"/>
    </row>
    <row r="11" spans="1:6" ht="11.25" customHeight="1">
      <c r="A11" s="716"/>
      <c r="B11" s="720" t="s">
        <v>886</v>
      </c>
      <c r="C11" s="756">
        <v>22</v>
      </c>
      <c r="D11" s="756">
        <v>10</v>
      </c>
      <c r="E11" s="570">
        <v>25</v>
      </c>
      <c r="F11" s="570">
        <v>12</v>
      </c>
    </row>
    <row r="12" spans="1:6" ht="11.25" customHeight="1">
      <c r="A12" s="701"/>
      <c r="B12" s="721" t="s">
        <v>337</v>
      </c>
      <c r="C12" s="748"/>
      <c r="D12" s="748">
        <v>16</v>
      </c>
      <c r="E12" s="545"/>
      <c r="F12" s="545">
        <v>13</v>
      </c>
    </row>
    <row r="13" spans="1:6" ht="11.25" customHeight="1">
      <c r="A13" s="1094" t="s">
        <v>679</v>
      </c>
      <c r="B13" s="1094"/>
      <c r="C13" s="749">
        <v>22</v>
      </c>
      <c r="D13" s="749">
        <v>26</v>
      </c>
      <c r="E13" s="615">
        <v>25</v>
      </c>
      <c r="F13" s="615">
        <v>25</v>
      </c>
    </row>
    <row r="14" spans="1:6" ht="10.5" customHeight="1">
      <c r="A14" s="367"/>
      <c r="B14" s="367"/>
      <c r="C14" s="307"/>
      <c r="D14" s="307"/>
      <c r="E14" s="307"/>
      <c r="F14" s="307"/>
    </row>
    <row r="15" spans="1:6" ht="10.5" customHeight="1">
      <c r="A15" s="367"/>
      <c r="B15" s="367"/>
      <c r="C15" s="307"/>
      <c r="D15" s="307"/>
      <c r="E15" s="307"/>
      <c r="F15" s="307"/>
    </row>
    <row r="16" spans="1:6">
      <c r="A16" s="1088" t="s">
        <v>744</v>
      </c>
      <c r="B16" s="1088"/>
      <c r="C16" s="696" t="s">
        <v>765</v>
      </c>
      <c r="D16" s="650"/>
      <c r="E16" s="798">
        <v>2014</v>
      </c>
      <c r="F16" s="641">
        <v>2013</v>
      </c>
    </row>
    <row r="17" spans="1:6" ht="11.25" customHeight="1">
      <c r="A17" s="1135" t="s">
        <v>287</v>
      </c>
      <c r="B17" s="1135"/>
      <c r="C17" s="697"/>
      <c r="D17" s="642"/>
      <c r="E17" s="756"/>
      <c r="F17" s="567"/>
    </row>
    <row r="18" spans="1:6" ht="11.25" customHeight="1">
      <c r="A18" s="643"/>
      <c r="B18" s="715" t="s">
        <v>900</v>
      </c>
      <c r="C18" s="698"/>
      <c r="D18" s="642"/>
      <c r="E18" s="756">
        <v>746</v>
      </c>
      <c r="F18" s="570">
        <v>665</v>
      </c>
    </row>
    <row r="19" spans="1:6">
      <c r="A19" s="701"/>
      <c r="B19" s="721" t="s">
        <v>389</v>
      </c>
      <c r="C19" s="728"/>
      <c r="D19" s="648"/>
      <c r="E19" s="748"/>
      <c r="F19" s="545">
        <v>7</v>
      </c>
    </row>
    <row r="20" spans="1:6">
      <c r="A20" s="1094" t="s">
        <v>679</v>
      </c>
      <c r="B20" s="1094"/>
      <c r="C20" s="729"/>
      <c r="D20" s="700"/>
      <c r="E20" s="749">
        <v>746</v>
      </c>
      <c r="F20" s="615">
        <v>672</v>
      </c>
    </row>
    <row r="21" spans="1:6">
      <c r="A21" s="716"/>
      <c r="B21" s="716"/>
      <c r="C21" s="697"/>
      <c r="D21" s="642"/>
      <c r="E21" s="756"/>
      <c r="F21" s="567"/>
    </row>
    <row r="22" spans="1:6" s="986" customFormat="1" ht="11.25" customHeight="1">
      <c r="A22" s="1180" t="s">
        <v>256</v>
      </c>
      <c r="B22" s="1180"/>
      <c r="C22" s="995"/>
      <c r="D22" s="996"/>
      <c r="E22" s="997"/>
      <c r="F22" s="998"/>
    </row>
    <row r="23" spans="1:6">
      <c r="A23" s="716"/>
      <c r="B23" s="720" t="s">
        <v>1430</v>
      </c>
      <c r="C23" s="697"/>
      <c r="D23" s="642"/>
      <c r="E23" s="756">
        <v>25</v>
      </c>
      <c r="F23" s="570">
        <v>27</v>
      </c>
    </row>
    <row r="24" spans="1:6">
      <c r="A24" s="716"/>
      <c r="B24" s="720" t="s">
        <v>1431</v>
      </c>
      <c r="C24" s="697"/>
      <c r="D24" s="642"/>
      <c r="E24" s="756">
        <v>66</v>
      </c>
      <c r="F24" s="570">
        <v>78</v>
      </c>
    </row>
    <row r="25" spans="1:6">
      <c r="A25" s="701"/>
      <c r="B25" s="721" t="s">
        <v>1432</v>
      </c>
      <c r="C25" s="702"/>
      <c r="D25" s="648"/>
      <c r="E25" s="748">
        <v>23</v>
      </c>
      <c r="F25" s="545">
        <v>26</v>
      </c>
    </row>
    <row r="26" spans="1:6">
      <c r="A26" s="1094" t="s">
        <v>679</v>
      </c>
      <c r="B26" s="1094"/>
      <c r="C26" s="699"/>
      <c r="D26" s="700"/>
      <c r="E26" s="749">
        <v>114</v>
      </c>
      <c r="F26" s="615">
        <v>131</v>
      </c>
    </row>
    <row r="27" spans="1:6" ht="11.25" customHeight="1">
      <c r="A27" s="884"/>
      <c r="B27" s="348"/>
      <c r="C27" s="292"/>
      <c r="D27" s="293"/>
      <c r="E27" s="293"/>
      <c r="F27" s="292"/>
    </row>
    <row r="28" spans="1:6" ht="11.25" customHeight="1">
      <c r="A28" s="366"/>
      <c r="B28" s="366"/>
      <c r="C28" s="366"/>
      <c r="D28" s="366"/>
      <c r="E28" s="366"/>
      <c r="F28" s="366"/>
    </row>
    <row r="29" spans="1:6" ht="11.25" customHeight="1"/>
    <row r="30" spans="1:6" ht="11.25" customHeight="1"/>
  </sheetData>
  <mergeCells count="11">
    <mergeCell ref="A1:F1"/>
    <mergeCell ref="A6:B6"/>
    <mergeCell ref="A8:B8"/>
    <mergeCell ref="A10:B10"/>
    <mergeCell ref="A4:B4"/>
    <mergeCell ref="A26:B26"/>
    <mergeCell ref="A13:B13"/>
    <mergeCell ref="A16:B16"/>
    <mergeCell ref="A17:B17"/>
    <mergeCell ref="A22:B22"/>
    <mergeCell ref="A20:B20"/>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D63"/>
  <sheetViews>
    <sheetView zoomScaleNormal="100" workbookViewId="0">
      <selection activeCell="U35" sqref="U35"/>
    </sheetView>
  </sheetViews>
  <sheetFormatPr defaultColWidth="8.83203125" defaultRowHeight="11.25"/>
  <cols>
    <col min="1" max="1" width="3.33203125" style="297" customWidth="1"/>
    <col min="2" max="2" width="86.6640625" style="297" customWidth="1"/>
    <col min="3" max="4" width="20" style="233" customWidth="1"/>
    <col min="5" max="17" width="3.6640625" style="205" customWidth="1"/>
    <col min="18" max="16384" width="8.83203125" style="205"/>
  </cols>
  <sheetData>
    <row r="1" spans="1:4" ht="15.75" customHeight="1">
      <c r="A1" s="1053" t="s">
        <v>1305</v>
      </c>
      <c r="B1" s="1154"/>
      <c r="C1" s="1154"/>
      <c r="D1" s="1154"/>
    </row>
    <row r="2" spans="1:4">
      <c r="A2" s="310"/>
      <c r="B2" s="304"/>
      <c r="C2" s="306"/>
      <c r="D2" s="306"/>
    </row>
    <row r="3" spans="1:4" ht="21.75" customHeight="1">
      <c r="A3" s="1103" t="s">
        <v>1473</v>
      </c>
      <c r="B3" s="1084"/>
      <c r="C3" s="1084"/>
      <c r="D3" s="1084"/>
    </row>
    <row r="4" spans="1:4">
      <c r="A4" s="367"/>
      <c r="B4" s="367"/>
      <c r="C4" s="305"/>
      <c r="D4" s="305"/>
    </row>
    <row r="5" spans="1:4" ht="12.75">
      <c r="A5" s="1183" t="s">
        <v>1083</v>
      </c>
      <c r="B5" s="1184"/>
      <c r="C5" s="289"/>
      <c r="D5" s="289"/>
    </row>
    <row r="6" spans="1:4">
      <c r="A6" s="367"/>
      <c r="B6" s="367"/>
      <c r="C6" s="205"/>
      <c r="D6" s="205"/>
    </row>
    <row r="7" spans="1:4">
      <c r="A7" s="429"/>
      <c r="B7" s="366"/>
      <c r="C7" s="430"/>
      <c r="D7" s="362"/>
    </row>
    <row r="8" spans="1:4" ht="33.75" customHeight="1">
      <c r="A8" s="366"/>
      <c r="B8" s="366"/>
      <c r="C8" s="1169" t="s">
        <v>1341</v>
      </c>
      <c r="D8" s="1169"/>
    </row>
    <row r="9" spans="1:4">
      <c r="A9" s="1088" t="s">
        <v>348</v>
      </c>
      <c r="B9" s="1134"/>
      <c r="C9" s="798">
        <v>2014</v>
      </c>
      <c r="D9" s="641">
        <v>2013</v>
      </c>
    </row>
    <row r="10" spans="1:4">
      <c r="A10" s="1040" t="s">
        <v>1085</v>
      </c>
      <c r="B10" s="1040"/>
      <c r="C10" s="769"/>
      <c r="D10" s="567"/>
    </row>
    <row r="11" spans="1:4">
      <c r="A11" s="626"/>
      <c r="B11" s="654" t="s">
        <v>289</v>
      </c>
      <c r="C11" s="756">
        <v>662</v>
      </c>
      <c r="D11" s="570">
        <v>660</v>
      </c>
    </row>
    <row r="12" spans="1:4">
      <c r="A12" s="626"/>
      <c r="B12" s="654" t="s">
        <v>1188</v>
      </c>
      <c r="C12" s="756">
        <v>425</v>
      </c>
      <c r="D12" s="570">
        <v>309</v>
      </c>
    </row>
    <row r="13" spans="1:4">
      <c r="A13" s="626"/>
      <c r="B13" s="654" t="s">
        <v>334</v>
      </c>
      <c r="C13" s="756">
        <v>556</v>
      </c>
      <c r="D13" s="570">
        <v>608</v>
      </c>
    </row>
    <row r="14" spans="1:4">
      <c r="A14" s="626"/>
      <c r="B14" s="654" t="s">
        <v>1121</v>
      </c>
      <c r="C14" s="756">
        <v>155</v>
      </c>
      <c r="D14" s="570">
        <v>99</v>
      </c>
    </row>
    <row r="15" spans="1:4">
      <c r="A15" s="626"/>
      <c r="B15" s="654" t="s">
        <v>1120</v>
      </c>
      <c r="C15" s="756">
        <v>258</v>
      </c>
      <c r="D15" s="570">
        <v>152</v>
      </c>
    </row>
    <row r="16" spans="1:4">
      <c r="A16" s="1043" t="s">
        <v>1107</v>
      </c>
      <c r="B16" s="1043"/>
      <c r="C16" s="756"/>
      <c r="D16" s="570"/>
    </row>
    <row r="17" spans="1:4">
      <c r="A17" s="626"/>
      <c r="B17" s="654" t="s">
        <v>289</v>
      </c>
      <c r="C17" s="756">
        <v>578</v>
      </c>
      <c r="D17" s="570">
        <v>359</v>
      </c>
    </row>
    <row r="18" spans="1:4">
      <c r="A18" s="626"/>
      <c r="B18" s="654" t="s">
        <v>1188</v>
      </c>
      <c r="C18" s="756">
        <v>226</v>
      </c>
      <c r="D18" s="570">
        <v>95</v>
      </c>
    </row>
    <row r="19" spans="1:4">
      <c r="A19" s="626"/>
      <c r="B19" s="654" t="s">
        <v>334</v>
      </c>
      <c r="C19" s="756">
        <v>278</v>
      </c>
      <c r="D19" s="570">
        <v>157</v>
      </c>
    </row>
    <row r="20" spans="1:4">
      <c r="A20" s="626"/>
      <c r="B20" s="654" t="s">
        <v>1121</v>
      </c>
      <c r="C20" s="756">
        <v>114</v>
      </c>
      <c r="D20" s="570">
        <v>54</v>
      </c>
    </row>
    <row r="21" spans="1:4">
      <c r="A21" s="626"/>
      <c r="B21" s="654" t="s">
        <v>1120</v>
      </c>
      <c r="C21" s="756">
        <v>294</v>
      </c>
      <c r="D21" s="570">
        <v>391</v>
      </c>
    </row>
    <row r="22" spans="1:4" ht="11.25" customHeight="1">
      <c r="A22" s="1043" t="s">
        <v>290</v>
      </c>
      <c r="B22" s="1043"/>
      <c r="C22" s="756"/>
      <c r="D22" s="570"/>
    </row>
    <row r="23" spans="1:4">
      <c r="A23" s="626"/>
      <c r="B23" s="654" t="s">
        <v>289</v>
      </c>
      <c r="C23" s="756">
        <v>1639</v>
      </c>
      <c r="D23" s="570">
        <v>2144</v>
      </c>
    </row>
    <row r="24" spans="1:4">
      <c r="A24" s="626"/>
      <c r="B24" s="654" t="s">
        <v>1188</v>
      </c>
      <c r="C24" s="756">
        <v>609</v>
      </c>
      <c r="D24" s="570">
        <v>808</v>
      </c>
    </row>
    <row r="25" spans="1:4">
      <c r="A25" s="626"/>
      <c r="B25" s="654" t="s">
        <v>334</v>
      </c>
      <c r="C25" s="756">
        <v>1194</v>
      </c>
      <c r="D25" s="570">
        <v>1326</v>
      </c>
    </row>
    <row r="26" spans="1:4">
      <c r="A26" s="626"/>
      <c r="B26" s="654" t="s">
        <v>1121</v>
      </c>
      <c r="C26" s="756">
        <v>294</v>
      </c>
      <c r="D26" s="570">
        <v>311</v>
      </c>
    </row>
    <row r="27" spans="1:4">
      <c r="A27" s="644"/>
      <c r="B27" s="660" t="s">
        <v>1120</v>
      </c>
      <c r="C27" s="748">
        <v>461</v>
      </c>
      <c r="D27" s="545">
        <v>993</v>
      </c>
    </row>
    <row r="28" spans="1:4">
      <c r="A28" s="1056" t="s">
        <v>679</v>
      </c>
      <c r="B28" s="1056"/>
      <c r="C28" s="756">
        <v>7744</v>
      </c>
      <c r="D28" s="570">
        <v>8466</v>
      </c>
    </row>
    <row r="29" spans="1:4">
      <c r="A29" s="626"/>
      <c r="B29" s="626"/>
      <c r="C29" s="756"/>
      <c r="D29" s="570"/>
    </row>
    <row r="30" spans="1:4">
      <c r="A30" s="1040" t="s">
        <v>1216</v>
      </c>
      <c r="B30" s="1040"/>
      <c r="C30" s="769"/>
      <c r="D30" s="567"/>
    </row>
    <row r="31" spans="1:4">
      <c r="A31" s="658"/>
      <c r="B31" s="654" t="s">
        <v>932</v>
      </c>
      <c r="C31" s="756">
        <v>136</v>
      </c>
      <c r="D31" s="570">
        <v>132</v>
      </c>
    </row>
    <row r="32" spans="1:4">
      <c r="A32" s="658"/>
      <c r="B32" s="654" t="s">
        <v>1195</v>
      </c>
      <c r="C32" s="756">
        <v>96</v>
      </c>
      <c r="D32" s="570">
        <v>96</v>
      </c>
    </row>
    <row r="33" spans="1:4">
      <c r="A33" s="658"/>
      <c r="B33" s="654" t="s">
        <v>863</v>
      </c>
      <c r="C33" s="756">
        <v>71</v>
      </c>
      <c r="D33" s="570">
        <v>68</v>
      </c>
    </row>
    <row r="34" spans="1:4">
      <c r="A34" s="658"/>
      <c r="B34" s="654" t="s">
        <v>1119</v>
      </c>
      <c r="C34" s="756">
        <v>66</v>
      </c>
      <c r="D34" s="570">
        <v>64</v>
      </c>
    </row>
    <row r="35" spans="1:4">
      <c r="A35" s="658"/>
      <c r="B35" s="654" t="s">
        <v>914</v>
      </c>
      <c r="C35" s="756">
        <v>70</v>
      </c>
      <c r="D35" s="570">
        <v>69</v>
      </c>
    </row>
    <row r="36" spans="1:4">
      <c r="A36" s="658"/>
      <c r="B36" s="654" t="s">
        <v>571</v>
      </c>
      <c r="C36" s="756">
        <v>66</v>
      </c>
      <c r="D36" s="570">
        <v>66</v>
      </c>
    </row>
    <row r="37" spans="1:4">
      <c r="A37" s="658"/>
      <c r="B37" s="654" t="s">
        <v>1276</v>
      </c>
      <c r="C37" s="756">
        <v>66</v>
      </c>
      <c r="D37" s="570">
        <v>64</v>
      </c>
    </row>
    <row r="38" spans="1:4">
      <c r="A38" s="658"/>
      <c r="B38" s="654" t="s">
        <v>1015</v>
      </c>
      <c r="C38" s="756">
        <v>65</v>
      </c>
      <c r="D38" s="570">
        <v>74</v>
      </c>
    </row>
    <row r="39" spans="1:4">
      <c r="A39" s="658"/>
      <c r="B39" s="654" t="s">
        <v>933</v>
      </c>
      <c r="C39" s="756">
        <v>75</v>
      </c>
      <c r="D39" s="570"/>
    </row>
    <row r="40" spans="1:4">
      <c r="A40" s="1040" t="s">
        <v>1277</v>
      </c>
      <c r="B40" s="1040"/>
      <c r="C40" s="769"/>
      <c r="D40" s="567"/>
    </row>
    <row r="41" spans="1:4">
      <c r="A41" s="658"/>
      <c r="B41" s="907" t="s">
        <v>1196</v>
      </c>
      <c r="C41" s="756">
        <v>3</v>
      </c>
      <c r="D41" s="570">
        <v>66</v>
      </c>
    </row>
    <row r="42" spans="1:4">
      <c r="A42" s="1040" t="s">
        <v>1358</v>
      </c>
      <c r="B42" s="1040"/>
      <c r="C42" s="769"/>
      <c r="D42" s="567"/>
    </row>
    <row r="43" spans="1:4">
      <c r="A43" s="671"/>
      <c r="B43" s="908" t="s">
        <v>1357</v>
      </c>
      <c r="C43" s="748"/>
      <c r="D43" s="545">
        <v>2</v>
      </c>
    </row>
    <row r="44" spans="1:4">
      <c r="A44" s="1056" t="s">
        <v>679</v>
      </c>
      <c r="B44" s="1056"/>
      <c r="C44" s="756">
        <v>713</v>
      </c>
      <c r="D44" s="570">
        <v>703</v>
      </c>
    </row>
    <row r="45" spans="1:4">
      <c r="A45" s="644"/>
      <c r="B45" s="644"/>
      <c r="C45" s="808"/>
      <c r="D45" s="544"/>
    </row>
    <row r="46" spans="1:4">
      <c r="A46" s="1068" t="s">
        <v>1084</v>
      </c>
      <c r="B46" s="1153"/>
      <c r="C46" s="749">
        <v>8457</v>
      </c>
      <c r="D46" s="615">
        <v>9169</v>
      </c>
    </row>
    <row r="47" spans="1:4">
      <c r="A47" s="377"/>
      <c r="B47" s="377"/>
      <c r="C47" s="261"/>
      <c r="D47" s="222"/>
    </row>
    <row r="48" spans="1:4" ht="11.25" customHeight="1">
      <c r="A48" s="885"/>
      <c r="B48" s="328"/>
      <c r="C48" s="296"/>
      <c r="D48" s="296"/>
    </row>
    <row r="49" spans="1:4" ht="22.5" customHeight="1">
      <c r="A49" s="1186" t="s">
        <v>1331</v>
      </c>
      <c r="B49" s="1186"/>
      <c r="C49" s="1186"/>
      <c r="D49" s="1186"/>
    </row>
    <row r="50" spans="1:4">
      <c r="A50" s="289"/>
      <c r="B50" s="289"/>
      <c r="C50" s="289"/>
      <c r="D50" s="289"/>
    </row>
    <row r="51" spans="1:4" ht="33.75" customHeight="1">
      <c r="A51" s="1100" t="s">
        <v>1278</v>
      </c>
      <c r="B51" s="1100"/>
      <c r="C51" s="1100"/>
      <c r="D51" s="1100"/>
    </row>
    <row r="52" spans="1:4">
      <c r="A52" s="377"/>
      <c r="B52" s="377"/>
      <c r="C52" s="222"/>
      <c r="D52" s="222"/>
    </row>
    <row r="53" spans="1:4">
      <c r="A53" s="1187" t="s">
        <v>801</v>
      </c>
      <c r="B53" s="1188"/>
      <c r="C53" s="1188"/>
      <c r="D53" s="1188"/>
    </row>
    <row r="54" spans="1:4" ht="11.25" customHeight="1">
      <c r="A54" s="432"/>
      <c r="B54" s="433"/>
      <c r="C54" s="434"/>
      <c r="D54" s="434"/>
    </row>
    <row r="55" spans="1:4">
      <c r="A55" s="1179" t="s">
        <v>744</v>
      </c>
      <c r="B55" s="1185"/>
      <c r="C55" s="829">
        <v>2014</v>
      </c>
      <c r="D55" s="423">
        <v>2013</v>
      </c>
    </row>
    <row r="56" spans="1:4" ht="11.25" customHeight="1">
      <c r="A56" s="1040" t="s">
        <v>1086</v>
      </c>
      <c r="B56" s="1040"/>
      <c r="C56" s="756">
        <v>66</v>
      </c>
      <c r="D56" s="570">
        <v>74</v>
      </c>
    </row>
    <row r="57" spans="1:4" ht="11.25" customHeight="1">
      <c r="A57" s="1040" t="s">
        <v>1053</v>
      </c>
      <c r="B57" s="1040"/>
      <c r="C57" s="756">
        <v>30</v>
      </c>
      <c r="D57" s="570">
        <v>30</v>
      </c>
    </row>
    <row r="58" spans="1:4" ht="11.25" customHeight="1">
      <c r="A58" s="1040" t="s">
        <v>1054</v>
      </c>
      <c r="B58" s="1040"/>
      <c r="C58" s="756">
        <v>11</v>
      </c>
      <c r="D58" s="570">
        <v>15</v>
      </c>
    </row>
    <row r="59" spans="1:4" ht="11.25" customHeight="1">
      <c r="A59" s="1040" t="s">
        <v>1055</v>
      </c>
      <c r="B59" s="1040"/>
      <c r="C59" s="756">
        <v>9</v>
      </c>
      <c r="D59" s="570">
        <v>5</v>
      </c>
    </row>
    <row r="60" spans="1:4" ht="11.25" customHeight="1">
      <c r="A60" s="1040" t="s">
        <v>1056</v>
      </c>
      <c r="B60" s="1040"/>
      <c r="C60" s="756">
        <v>9</v>
      </c>
      <c r="D60" s="570">
        <v>6</v>
      </c>
    </row>
    <row r="61" spans="1:4">
      <c r="A61" s="235"/>
      <c r="B61" s="235"/>
      <c r="C61" s="222"/>
      <c r="D61" s="222"/>
    </row>
    <row r="62" spans="1:4" ht="11.25" customHeight="1">
      <c r="A62" s="1084" t="s">
        <v>1319</v>
      </c>
      <c r="B62" s="1084"/>
      <c r="C62" s="1084"/>
      <c r="D62" s="1084"/>
    </row>
    <row r="63" spans="1:4">
      <c r="A63" s="377"/>
      <c r="B63" s="377"/>
      <c r="C63" s="222"/>
      <c r="D63" s="222"/>
    </row>
  </sheetData>
  <mergeCells count="24">
    <mergeCell ref="A62:D62"/>
    <mergeCell ref="A3:D3"/>
    <mergeCell ref="A49:D49"/>
    <mergeCell ref="A51:D51"/>
    <mergeCell ref="A58:B58"/>
    <mergeCell ref="A30:B30"/>
    <mergeCell ref="A46:B46"/>
    <mergeCell ref="A53:D53"/>
    <mergeCell ref="A60:B60"/>
    <mergeCell ref="A16:B16"/>
    <mergeCell ref="A40:B40"/>
    <mergeCell ref="A22:B22"/>
    <mergeCell ref="A1:D1"/>
    <mergeCell ref="A10:B10"/>
    <mergeCell ref="A59:B59"/>
    <mergeCell ref="A5:B5"/>
    <mergeCell ref="A9:B9"/>
    <mergeCell ref="A55:B55"/>
    <mergeCell ref="A56:B56"/>
    <mergeCell ref="A57:B57"/>
    <mergeCell ref="A44:B44"/>
    <mergeCell ref="C8:D8"/>
    <mergeCell ref="A28:B28"/>
    <mergeCell ref="A42:B42"/>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3"/>
  <sheetViews>
    <sheetView zoomScaleNormal="100" workbookViewId="0">
      <selection activeCell="B27" sqref="B27"/>
    </sheetView>
  </sheetViews>
  <sheetFormatPr defaultColWidth="8.83203125" defaultRowHeight="11.25"/>
  <cols>
    <col min="1" max="1" width="58.6640625" style="355" customWidth="1"/>
    <col min="2" max="5" width="17.83203125" style="233" customWidth="1"/>
    <col min="6" max="17" width="3.6640625" style="205" customWidth="1"/>
    <col min="18" max="16384" width="8.83203125" style="205"/>
  </cols>
  <sheetData>
    <row r="1" spans="1:5" ht="16.5" customHeight="1">
      <c r="A1" s="1053" t="s">
        <v>1306</v>
      </c>
      <c r="B1" s="1143"/>
      <c r="C1" s="1143"/>
      <c r="D1" s="1143"/>
      <c r="E1" s="1143"/>
    </row>
    <row r="2" spans="1:5">
      <c r="A2" s="377"/>
      <c r="B2" s="222"/>
      <c r="C2" s="222"/>
      <c r="D2" s="222"/>
      <c r="E2" s="222"/>
    </row>
    <row r="3" spans="1:5" ht="22.5" customHeight="1">
      <c r="A3" s="1084" t="s">
        <v>875</v>
      </c>
      <c r="B3" s="1084"/>
      <c r="C3" s="1084"/>
      <c r="D3" s="1084"/>
      <c r="E3" s="1084"/>
    </row>
    <row r="4" spans="1:5">
      <c r="A4" s="328"/>
      <c r="B4" s="296"/>
      <c r="C4" s="296"/>
      <c r="D4" s="296"/>
      <c r="E4" s="296"/>
    </row>
    <row r="5" spans="1:5" ht="11.25" customHeight="1">
      <c r="A5" s="1084" t="s">
        <v>1252</v>
      </c>
      <c r="B5" s="1084"/>
      <c r="C5" s="1084"/>
      <c r="D5" s="1084"/>
      <c r="E5" s="1084"/>
    </row>
    <row r="6" spans="1:5" ht="11.25" customHeight="1">
      <c r="A6" s="377"/>
      <c r="B6" s="436"/>
      <c r="C6" s="436"/>
      <c r="D6" s="436"/>
      <c r="E6" s="436"/>
    </row>
    <row r="7" spans="1:5" ht="11.25" customHeight="1">
      <c r="A7" s="605"/>
      <c r="B7" s="835"/>
      <c r="C7" s="836">
        <v>2014</v>
      </c>
      <c r="D7" s="604"/>
      <c r="E7" s="556">
        <v>2013</v>
      </c>
    </row>
    <row r="8" spans="1:5" ht="11.25" customHeight="1">
      <c r="A8" s="628" t="s">
        <v>744</v>
      </c>
      <c r="B8" s="798" t="s">
        <v>420</v>
      </c>
      <c r="C8" s="798" t="s">
        <v>686</v>
      </c>
      <c r="D8" s="641" t="s">
        <v>420</v>
      </c>
      <c r="E8" s="641" t="s">
        <v>686</v>
      </c>
    </row>
    <row r="9" spans="1:5" ht="11.25" customHeight="1">
      <c r="A9" s="654" t="s">
        <v>927</v>
      </c>
      <c r="B9" s="837">
        <v>2.5</v>
      </c>
      <c r="C9" s="837">
        <v>0.2</v>
      </c>
      <c r="D9" s="609">
        <v>2.5</v>
      </c>
      <c r="E9" s="609">
        <v>0.2</v>
      </c>
    </row>
    <row r="10" spans="1:5" ht="11.25" customHeight="1">
      <c r="A10" s="654" t="s">
        <v>928</v>
      </c>
      <c r="B10" s="837">
        <v>0.7</v>
      </c>
      <c r="C10" s="837">
        <v>0.1</v>
      </c>
      <c r="D10" s="609">
        <v>0.6</v>
      </c>
      <c r="E10" s="609">
        <v>0.1</v>
      </c>
    </row>
    <row r="11" spans="1:5" ht="11.25" customHeight="1">
      <c r="A11" s="660" t="s">
        <v>929</v>
      </c>
      <c r="B11" s="838">
        <v>0.5</v>
      </c>
      <c r="C11" s="838">
        <v>0.1</v>
      </c>
      <c r="D11" s="704">
        <v>0.7</v>
      </c>
      <c r="E11" s="704"/>
    </row>
    <row r="12" spans="1:5" ht="11.25" customHeight="1">
      <c r="A12" s="627" t="s">
        <v>679</v>
      </c>
      <c r="B12" s="839">
        <v>3.9</v>
      </c>
      <c r="C12" s="839">
        <v>0.3</v>
      </c>
      <c r="D12" s="703">
        <v>3.9</v>
      </c>
      <c r="E12" s="703">
        <v>0.3</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F33"/>
  <sheetViews>
    <sheetView zoomScaleNormal="100" workbookViewId="0">
      <selection activeCell="T46" sqref="T46"/>
    </sheetView>
  </sheetViews>
  <sheetFormatPr defaultColWidth="8.83203125" defaultRowHeight="11.25"/>
  <cols>
    <col min="1" max="1" width="8.33203125" style="205" customWidth="1"/>
    <col min="2" max="2" width="53.6640625" style="205" customWidth="1"/>
    <col min="3" max="6" width="17.83203125" style="205" customWidth="1"/>
    <col min="7" max="17" width="3.6640625" style="205" customWidth="1"/>
    <col min="18" max="16384" width="8.83203125" style="205"/>
  </cols>
  <sheetData>
    <row r="1" spans="1:6" ht="15.75" customHeight="1">
      <c r="A1" s="1053" t="s">
        <v>1307</v>
      </c>
      <c r="B1" s="1053"/>
      <c r="C1" s="1143"/>
      <c r="D1" s="1143"/>
      <c r="E1" s="1143"/>
      <c r="F1" s="1143"/>
    </row>
    <row r="2" spans="1:6" ht="11.25" customHeight="1">
      <c r="A2" s="323"/>
      <c r="B2" s="323"/>
      <c r="C2" s="390"/>
      <c r="D2" s="390"/>
      <c r="E2" s="390"/>
      <c r="F2" s="390"/>
    </row>
    <row r="3" spans="1:6" ht="11.25" customHeight="1">
      <c r="A3" s="1084" t="s">
        <v>1279</v>
      </c>
      <c r="B3" s="1084"/>
      <c r="C3" s="1084"/>
      <c r="D3" s="1084"/>
      <c r="E3" s="1084"/>
      <c r="F3" s="1084"/>
    </row>
    <row r="4" spans="1:6" ht="11.25" customHeight="1">
      <c r="A4" s="437"/>
      <c r="B4" s="323"/>
      <c r="C4" s="438"/>
      <c r="D4" s="438"/>
      <c r="E4" s="438"/>
      <c r="F4" s="438"/>
    </row>
    <row r="5" spans="1:6">
      <c r="A5" s="294"/>
      <c r="B5" s="294"/>
      <c r="C5" s="816"/>
      <c r="D5" s="604" t="s">
        <v>0</v>
      </c>
      <c r="E5" s="816"/>
      <c r="F5" s="604" t="s">
        <v>1</v>
      </c>
    </row>
    <row r="6" spans="1:6" ht="26.25" customHeight="1">
      <c r="A6" s="707"/>
      <c r="B6" s="707"/>
      <c r="C6" s="823" t="s">
        <v>1339</v>
      </c>
      <c r="D6" s="686" t="s">
        <v>1340</v>
      </c>
      <c r="E6" s="798">
        <v>2014</v>
      </c>
      <c r="F6" s="641">
        <v>2013</v>
      </c>
    </row>
    <row r="7" spans="1:6" ht="11.25" customHeight="1">
      <c r="A7" s="643" t="s">
        <v>1114</v>
      </c>
      <c r="B7" s="643" t="s">
        <v>1117</v>
      </c>
      <c r="C7" s="840">
        <v>4.62148</v>
      </c>
      <c r="D7" s="706">
        <v>5.0652999999999997</v>
      </c>
      <c r="E7" s="840">
        <v>4.8521700000000001</v>
      </c>
      <c r="F7" s="706">
        <v>4.8879599999999996</v>
      </c>
    </row>
    <row r="8" spans="1:6" ht="11.25" customHeight="1">
      <c r="A8" s="626" t="s">
        <v>650</v>
      </c>
      <c r="B8" s="626" t="s">
        <v>1003</v>
      </c>
      <c r="C8" s="840">
        <v>3.0821000000000001</v>
      </c>
      <c r="D8" s="705">
        <v>3.2576000000000001</v>
      </c>
      <c r="E8" s="840">
        <v>3.1230899999999999</v>
      </c>
      <c r="F8" s="706">
        <v>2.8668100000000001</v>
      </c>
    </row>
    <row r="9" spans="1:6" ht="11.25" customHeight="1">
      <c r="A9" s="626" t="s">
        <v>881</v>
      </c>
      <c r="B9" s="626" t="s">
        <v>1004</v>
      </c>
      <c r="C9" s="840">
        <v>1.2062999999999999</v>
      </c>
      <c r="D9" s="705">
        <v>1.2276</v>
      </c>
      <c r="E9" s="840">
        <v>1.2146300000000001</v>
      </c>
      <c r="F9" s="706">
        <v>1.23092</v>
      </c>
    </row>
    <row r="10" spans="1:6" ht="11.25" customHeight="1">
      <c r="A10" s="626" t="s">
        <v>688</v>
      </c>
      <c r="B10" s="626" t="s">
        <v>1005</v>
      </c>
      <c r="C10" s="840">
        <v>7.7262000000000004</v>
      </c>
      <c r="D10" s="705">
        <v>8.3491</v>
      </c>
      <c r="E10" s="840">
        <v>8.1885700000000003</v>
      </c>
      <c r="F10" s="706">
        <v>8.1654900000000001</v>
      </c>
    </row>
    <row r="11" spans="1:6" ht="11.25" customHeight="1">
      <c r="A11" s="626" t="s">
        <v>1113</v>
      </c>
      <c r="B11" s="626" t="s">
        <v>1115</v>
      </c>
      <c r="C11" s="840">
        <v>7.4431000000000003</v>
      </c>
      <c r="D11" s="705">
        <v>7.4592999999999998</v>
      </c>
      <c r="E11" s="840">
        <v>7.4549300000000001</v>
      </c>
      <c r="F11" s="706">
        <v>7.4579199999999997</v>
      </c>
    </row>
    <row r="12" spans="1:6" ht="11.25" customHeight="1">
      <c r="A12" s="626" t="s">
        <v>2</v>
      </c>
      <c r="B12" s="626" t="s">
        <v>1006</v>
      </c>
      <c r="C12" s="840">
        <v>0.77729999999999999</v>
      </c>
      <c r="D12" s="705">
        <v>0.8337</v>
      </c>
      <c r="E12" s="840">
        <v>0.80647000000000002</v>
      </c>
      <c r="F12" s="706">
        <v>0.84924999999999995</v>
      </c>
    </row>
    <row r="13" spans="1:6" ht="11.25" customHeight="1">
      <c r="A13" s="626" t="s">
        <v>4</v>
      </c>
      <c r="B13" s="626" t="s">
        <v>1007</v>
      </c>
      <c r="C13" s="840">
        <v>77.856399999999994</v>
      </c>
      <c r="D13" s="705">
        <v>85.366</v>
      </c>
      <c r="E13" s="840">
        <v>81.071020000000004</v>
      </c>
      <c r="F13" s="706">
        <v>77.875249999999994</v>
      </c>
    </row>
    <row r="14" spans="1:6" ht="11.25" customHeight="1">
      <c r="A14" s="626" t="s">
        <v>3</v>
      </c>
      <c r="B14" s="626" t="s">
        <v>1008</v>
      </c>
      <c r="C14" s="840">
        <v>138.11000000000001</v>
      </c>
      <c r="D14" s="705">
        <v>144.72</v>
      </c>
      <c r="E14" s="840">
        <v>140.37046000000001</v>
      </c>
      <c r="F14" s="706">
        <v>129.65950000000001</v>
      </c>
    </row>
    <row r="15" spans="1:6" ht="11.25" customHeight="1">
      <c r="A15" s="626" t="s">
        <v>880</v>
      </c>
      <c r="B15" s="626" t="s">
        <v>1009</v>
      </c>
      <c r="C15" s="840">
        <v>8.1189999999999998</v>
      </c>
      <c r="D15" s="705">
        <v>8.3629999999999995</v>
      </c>
      <c r="E15" s="840">
        <v>8.3553099999999993</v>
      </c>
      <c r="F15" s="706">
        <v>7.8050699999999997</v>
      </c>
    </row>
    <row r="16" spans="1:6" ht="11.25" customHeight="1">
      <c r="A16" s="626" t="s">
        <v>1022</v>
      </c>
      <c r="B16" s="626" t="s">
        <v>1116</v>
      </c>
      <c r="C16" s="840">
        <v>4.7201300000000002</v>
      </c>
      <c r="D16" s="705">
        <v>5.17204</v>
      </c>
      <c r="E16" s="840">
        <v>4.9551999999999996</v>
      </c>
      <c r="F16" s="706">
        <v>4.9908700000000001</v>
      </c>
    </row>
    <row r="17" spans="1:6" ht="11.25" customHeight="1">
      <c r="A17" s="626" t="s">
        <v>937</v>
      </c>
      <c r="B17" s="626" t="s">
        <v>1010</v>
      </c>
      <c r="C17" s="840">
        <v>9.1464999999999996</v>
      </c>
      <c r="D17" s="705">
        <v>8.8590999999999998</v>
      </c>
      <c r="E17" s="840">
        <v>9.0966100000000001</v>
      </c>
      <c r="F17" s="706">
        <v>8.6504999999999992</v>
      </c>
    </row>
    <row r="18" spans="1:6" ht="11.25" customHeight="1">
      <c r="A18" s="626" t="s">
        <v>882</v>
      </c>
      <c r="B18" s="626" t="s">
        <v>1011</v>
      </c>
      <c r="C18" s="840">
        <v>1.6063000000000001</v>
      </c>
      <c r="D18" s="706">
        <v>1.7414000000000001</v>
      </c>
      <c r="E18" s="840">
        <v>1.6831199999999999</v>
      </c>
      <c r="F18" s="706">
        <v>1.66181</v>
      </c>
    </row>
    <row r="19" spans="1:6" ht="11.25" customHeight="1">
      <c r="A19" s="862" t="s">
        <v>879</v>
      </c>
      <c r="B19" s="626" t="s">
        <v>1012</v>
      </c>
      <c r="C19" s="840">
        <v>1.2583</v>
      </c>
      <c r="D19" s="705">
        <v>1.3791</v>
      </c>
      <c r="E19" s="840">
        <v>1.3289</v>
      </c>
      <c r="F19" s="706">
        <v>1.3281400000000001</v>
      </c>
    </row>
    <row r="20" spans="1:6">
      <c r="A20" s="447"/>
      <c r="B20" s="355"/>
      <c r="C20" s="439"/>
      <c r="D20" s="439"/>
      <c r="E20" s="439"/>
      <c r="F20" s="439"/>
    </row>
    <row r="28" spans="1:6">
      <c r="F28" s="440"/>
    </row>
    <row r="33" spans="3:3">
      <c r="C33" s="441"/>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34"/>
  <sheetViews>
    <sheetView zoomScaleNormal="100" workbookViewId="0">
      <selection activeCell="D75" sqref="D75"/>
    </sheetView>
  </sheetViews>
  <sheetFormatPr defaultColWidth="8.83203125" defaultRowHeight="11.25"/>
  <cols>
    <col min="1" max="1" width="13.33203125" style="442" customWidth="1"/>
    <col min="2" max="2" width="46.6640625" style="297" customWidth="1"/>
    <col min="3" max="3" width="20" style="297" customWidth="1"/>
    <col min="4" max="4" width="40" style="463" customWidth="1"/>
    <col min="5" max="5" width="10" style="244" customWidth="1"/>
    <col min="6" max="16" width="3.6640625" style="205" customWidth="1"/>
    <col min="17" max="16384" width="8.83203125" style="205"/>
  </cols>
  <sheetData>
    <row r="1" spans="1:5" ht="15.75">
      <c r="A1" s="1045" t="s">
        <v>1308</v>
      </c>
      <c r="B1" s="1045"/>
      <c r="C1" s="1045"/>
      <c r="D1" s="1045"/>
      <c r="E1" s="1045"/>
    </row>
    <row r="2" spans="1:5" ht="11.25" customHeight="1">
      <c r="A2" s="425"/>
      <c r="B2" s="868" t="s">
        <v>1333</v>
      </c>
      <c r="C2" s="915" t="s">
        <v>1333</v>
      </c>
      <c r="D2" s="1015" t="s">
        <v>1333</v>
      </c>
      <c r="E2" s="1013"/>
    </row>
    <row r="3" spans="1:5" ht="22.5" customHeight="1">
      <c r="A3" s="919" t="s">
        <v>84</v>
      </c>
      <c r="B3" s="916" t="s">
        <v>573</v>
      </c>
      <c r="C3" s="916" t="s">
        <v>574</v>
      </c>
      <c r="D3" s="1011" t="s">
        <v>1446</v>
      </c>
      <c r="E3" s="672" t="s">
        <v>575</v>
      </c>
    </row>
    <row r="4" spans="1:5">
      <c r="A4" s="920" t="s">
        <v>615</v>
      </c>
      <c r="B4" s="1014" t="s">
        <v>59</v>
      </c>
      <c r="C4" s="1014" t="s">
        <v>739</v>
      </c>
      <c r="D4" s="1014" t="s">
        <v>1447</v>
      </c>
      <c r="E4" s="708" t="s">
        <v>942</v>
      </c>
    </row>
    <row r="5" spans="1:5">
      <c r="A5" s="920"/>
      <c r="B5" s="1014" t="s">
        <v>782</v>
      </c>
      <c r="C5" s="1014" t="s">
        <v>739</v>
      </c>
      <c r="D5" s="1014" t="s">
        <v>1450</v>
      </c>
      <c r="E5" s="708" t="s">
        <v>942</v>
      </c>
    </row>
    <row r="6" spans="1:5">
      <c r="A6" s="920"/>
      <c r="B6" s="1014" t="s">
        <v>1030</v>
      </c>
      <c r="C6" s="1014" t="s">
        <v>739</v>
      </c>
      <c r="D6" s="1014" t="s">
        <v>1448</v>
      </c>
      <c r="E6" s="708" t="s">
        <v>942</v>
      </c>
    </row>
    <row r="7" spans="1:5">
      <c r="A7" s="920"/>
      <c r="B7" s="1014" t="s">
        <v>1031</v>
      </c>
      <c r="C7" s="1014" t="s">
        <v>739</v>
      </c>
      <c r="D7" s="1014" t="s">
        <v>1448</v>
      </c>
      <c r="E7" s="708" t="s">
        <v>942</v>
      </c>
    </row>
    <row r="8" spans="1:5">
      <c r="A8" s="920"/>
      <c r="B8" s="1014" t="s">
        <v>1127</v>
      </c>
      <c r="C8" s="1014" t="s">
        <v>739</v>
      </c>
      <c r="D8" s="1014" t="s">
        <v>1448</v>
      </c>
      <c r="E8" s="708" t="s">
        <v>942</v>
      </c>
    </row>
    <row r="9" spans="1:5">
      <c r="A9" s="920"/>
      <c r="B9" s="1014" t="s">
        <v>787</v>
      </c>
      <c r="C9" s="1014" t="s">
        <v>223</v>
      </c>
      <c r="D9" s="1014" t="s">
        <v>1450</v>
      </c>
      <c r="E9" s="708" t="s">
        <v>942</v>
      </c>
    </row>
    <row r="10" spans="1:5">
      <c r="A10" s="920"/>
      <c r="B10" s="1014" t="s">
        <v>1064</v>
      </c>
      <c r="C10" s="1014" t="s">
        <v>152</v>
      </c>
      <c r="D10" s="1014" t="s">
        <v>1450</v>
      </c>
      <c r="E10" s="708" t="s">
        <v>942</v>
      </c>
    </row>
    <row r="11" spans="1:5">
      <c r="A11" s="920"/>
      <c r="B11" s="1014" t="s">
        <v>1065</v>
      </c>
      <c r="C11" s="1014" t="s">
        <v>152</v>
      </c>
      <c r="D11" s="1014" t="s">
        <v>1448</v>
      </c>
      <c r="E11" s="708" t="s">
        <v>942</v>
      </c>
    </row>
    <row r="12" spans="1:5">
      <c r="A12" s="920"/>
      <c r="B12" s="1014" t="s">
        <v>1018</v>
      </c>
      <c r="C12" s="1014" t="s">
        <v>152</v>
      </c>
      <c r="D12" s="1014" t="s">
        <v>1450</v>
      </c>
      <c r="E12" s="708" t="s">
        <v>942</v>
      </c>
    </row>
    <row r="13" spans="1:5">
      <c r="A13" s="920"/>
      <c r="B13" s="1014" t="s">
        <v>1019</v>
      </c>
      <c r="C13" s="1014" t="s">
        <v>152</v>
      </c>
      <c r="D13" s="1014" t="s">
        <v>1448</v>
      </c>
      <c r="E13" s="708" t="s">
        <v>942</v>
      </c>
    </row>
    <row r="14" spans="1:5">
      <c r="A14" s="920"/>
      <c r="B14" s="1014" t="s">
        <v>786</v>
      </c>
      <c r="C14" s="1014" t="s">
        <v>222</v>
      </c>
      <c r="D14" s="1014" t="s">
        <v>1448</v>
      </c>
      <c r="E14" s="708" t="s">
        <v>942</v>
      </c>
    </row>
    <row r="15" spans="1:5">
      <c r="A15" s="920"/>
      <c r="B15" s="1014" t="s">
        <v>1391</v>
      </c>
      <c r="C15" s="1014" t="s">
        <v>222</v>
      </c>
      <c r="D15" s="1014" t="s">
        <v>1450</v>
      </c>
      <c r="E15" s="708" t="s">
        <v>942</v>
      </c>
    </row>
    <row r="16" spans="1:5">
      <c r="A16" s="920"/>
      <c r="B16" s="1014" t="s">
        <v>783</v>
      </c>
      <c r="C16" s="1014" t="s">
        <v>186</v>
      </c>
      <c r="D16" s="1014" t="s">
        <v>1450</v>
      </c>
      <c r="E16" s="708" t="s">
        <v>942</v>
      </c>
    </row>
    <row r="17" spans="1:5">
      <c r="A17" s="920"/>
      <c r="B17" s="1014" t="s">
        <v>785</v>
      </c>
      <c r="C17" s="1014" t="s">
        <v>869</v>
      </c>
      <c r="D17" s="1014" t="s">
        <v>1448</v>
      </c>
      <c r="E17" s="708" t="s">
        <v>942</v>
      </c>
    </row>
    <row r="18" spans="1:5">
      <c r="A18" s="920"/>
      <c r="B18" s="1014" t="s">
        <v>784</v>
      </c>
      <c r="C18" s="1014" t="s">
        <v>868</v>
      </c>
      <c r="D18" s="1014" t="s">
        <v>1448</v>
      </c>
      <c r="E18" s="708" t="s">
        <v>942</v>
      </c>
    </row>
    <row r="19" spans="1:5">
      <c r="A19" s="920"/>
      <c r="B19" s="1014" t="s">
        <v>864</v>
      </c>
      <c r="C19" s="1014" t="s">
        <v>797</v>
      </c>
      <c r="D19" s="1014" t="s">
        <v>1450</v>
      </c>
      <c r="E19" s="708" t="s">
        <v>942</v>
      </c>
    </row>
    <row r="20" spans="1:5">
      <c r="A20" s="920"/>
      <c r="B20" s="1014" t="s">
        <v>1133</v>
      </c>
      <c r="C20" s="1014" t="s">
        <v>797</v>
      </c>
      <c r="D20" s="1014" t="s">
        <v>1449</v>
      </c>
      <c r="E20" s="708" t="s">
        <v>942</v>
      </c>
    </row>
    <row r="21" spans="1:5">
      <c r="A21" s="920"/>
      <c r="B21" s="1014" t="s">
        <v>788</v>
      </c>
      <c r="C21" s="1014" t="s">
        <v>798</v>
      </c>
      <c r="D21" s="1014" t="s">
        <v>1450</v>
      </c>
      <c r="E21" s="708" t="s">
        <v>942</v>
      </c>
    </row>
    <row r="22" spans="1:5">
      <c r="A22" s="920"/>
      <c r="B22" s="1014" t="s">
        <v>789</v>
      </c>
      <c r="C22" s="1014" t="s">
        <v>150</v>
      </c>
      <c r="D22" s="1014" t="s">
        <v>1448</v>
      </c>
      <c r="E22" s="708" t="s">
        <v>942</v>
      </c>
    </row>
    <row r="23" spans="1:5">
      <c r="A23" s="920"/>
      <c r="B23" s="1014" t="s">
        <v>790</v>
      </c>
      <c r="C23" s="1014" t="s">
        <v>224</v>
      </c>
      <c r="D23" s="1014" t="s">
        <v>1448</v>
      </c>
      <c r="E23" s="708" t="s">
        <v>942</v>
      </c>
    </row>
    <row r="24" spans="1:5">
      <c r="A24" s="920"/>
      <c r="B24" s="1014" t="s">
        <v>1020</v>
      </c>
      <c r="C24" s="1014" t="s">
        <v>224</v>
      </c>
      <c r="D24" s="1014" t="s">
        <v>1450</v>
      </c>
      <c r="E24" s="708" t="s">
        <v>942</v>
      </c>
    </row>
    <row r="25" spans="1:5">
      <c r="A25" s="920"/>
      <c r="B25" s="1014" t="s">
        <v>429</v>
      </c>
      <c r="C25" s="1014" t="s">
        <v>226</v>
      </c>
      <c r="D25" s="1014" t="s">
        <v>1450</v>
      </c>
      <c r="E25" s="708" t="s">
        <v>942</v>
      </c>
    </row>
    <row r="26" spans="1:5">
      <c r="A26" s="920"/>
      <c r="B26" s="1014" t="s">
        <v>1016</v>
      </c>
      <c r="C26" s="1014" t="s">
        <v>226</v>
      </c>
      <c r="D26" s="1014" t="s">
        <v>1448</v>
      </c>
      <c r="E26" s="708" t="s">
        <v>942</v>
      </c>
    </row>
    <row r="27" spans="1:5">
      <c r="A27" s="920"/>
      <c r="B27" s="1014" t="s">
        <v>1017</v>
      </c>
      <c r="C27" s="1014" t="s">
        <v>226</v>
      </c>
      <c r="D27" s="1014" t="s">
        <v>1450</v>
      </c>
      <c r="E27" s="708" t="s">
        <v>942</v>
      </c>
    </row>
    <row r="28" spans="1:5">
      <c r="A28" s="920"/>
      <c r="B28" s="1014" t="s">
        <v>1072</v>
      </c>
      <c r="C28" s="1014" t="s">
        <v>226</v>
      </c>
      <c r="D28" s="1014" t="s">
        <v>1450</v>
      </c>
      <c r="E28" s="708" t="s">
        <v>942</v>
      </c>
    </row>
    <row r="29" spans="1:5">
      <c r="A29" s="920"/>
      <c r="B29" s="1014" t="s">
        <v>793</v>
      </c>
      <c r="C29" s="1014" t="s">
        <v>228</v>
      </c>
      <c r="D29" s="1014" t="s">
        <v>1448</v>
      </c>
      <c r="E29" s="708" t="s">
        <v>942</v>
      </c>
    </row>
    <row r="30" spans="1:5">
      <c r="A30" s="920"/>
      <c r="B30" s="1014" t="s">
        <v>792</v>
      </c>
      <c r="C30" s="1014" t="s">
        <v>227</v>
      </c>
      <c r="D30" s="1014" t="s">
        <v>1448</v>
      </c>
      <c r="E30" s="708" t="s">
        <v>942</v>
      </c>
    </row>
    <row r="31" spans="1:5">
      <c r="A31" s="920"/>
      <c r="B31" s="1014" t="s">
        <v>53</v>
      </c>
      <c r="C31" s="1014" t="s">
        <v>227</v>
      </c>
      <c r="D31" s="1014" t="s">
        <v>1448</v>
      </c>
      <c r="E31" s="708" t="s">
        <v>942</v>
      </c>
    </row>
    <row r="32" spans="1:5">
      <c r="A32" s="920"/>
      <c r="B32" s="1014" t="s">
        <v>1066</v>
      </c>
      <c r="C32" s="1014" t="s">
        <v>227</v>
      </c>
      <c r="D32" s="1014" t="s">
        <v>1448</v>
      </c>
      <c r="E32" s="708" t="s">
        <v>942</v>
      </c>
    </row>
    <row r="33" spans="1:5">
      <c r="A33" s="920"/>
      <c r="B33" s="1014" t="s">
        <v>794</v>
      </c>
      <c r="C33" s="1014" t="s">
        <v>229</v>
      </c>
      <c r="D33" s="1014" t="s">
        <v>1448</v>
      </c>
      <c r="E33" s="708" t="s">
        <v>945</v>
      </c>
    </row>
    <row r="34" spans="1:5">
      <c r="A34" s="920"/>
      <c r="B34" s="1014" t="s">
        <v>791</v>
      </c>
      <c r="C34" s="1014" t="s">
        <v>225</v>
      </c>
      <c r="D34" s="1014" t="s">
        <v>1448</v>
      </c>
      <c r="E34" s="708" t="s">
        <v>946</v>
      </c>
    </row>
    <row r="35" spans="1:5">
      <c r="A35" s="920"/>
      <c r="B35" s="1014" t="s">
        <v>423</v>
      </c>
      <c r="C35" s="1014" t="s">
        <v>800</v>
      </c>
      <c r="D35" s="1014" t="s">
        <v>1448</v>
      </c>
      <c r="E35" s="708" t="s">
        <v>942</v>
      </c>
    </row>
    <row r="36" spans="1:5">
      <c r="A36" s="920"/>
      <c r="B36" s="1014" t="s">
        <v>424</v>
      </c>
      <c r="C36" s="1014" t="s">
        <v>418</v>
      </c>
      <c r="D36" s="1014" t="s">
        <v>1448</v>
      </c>
      <c r="E36" s="708" t="s">
        <v>942</v>
      </c>
    </row>
    <row r="37" spans="1:5">
      <c r="A37" s="920"/>
      <c r="B37" s="1014" t="s">
        <v>425</v>
      </c>
      <c r="C37" s="1014" t="s">
        <v>419</v>
      </c>
      <c r="D37" s="1014" t="s">
        <v>1448</v>
      </c>
      <c r="E37" s="708" t="s">
        <v>942</v>
      </c>
    </row>
    <row r="38" spans="1:5">
      <c r="A38" s="920"/>
      <c r="B38" s="1014" t="s">
        <v>1126</v>
      </c>
      <c r="C38" s="1014" t="s">
        <v>1146</v>
      </c>
      <c r="D38" s="1014" t="s">
        <v>1448</v>
      </c>
      <c r="E38" s="708" t="s">
        <v>942</v>
      </c>
    </row>
    <row r="39" spans="1:5">
      <c r="A39" s="920"/>
      <c r="B39" s="1014" t="s">
        <v>1136</v>
      </c>
      <c r="C39" s="1014" t="s">
        <v>1144</v>
      </c>
      <c r="D39" s="1014" t="s">
        <v>1448</v>
      </c>
      <c r="E39" s="708" t="s">
        <v>1159</v>
      </c>
    </row>
    <row r="40" spans="1:5" ht="11.25" customHeight="1">
      <c r="A40" s="920" t="s">
        <v>951</v>
      </c>
      <c r="B40" s="1014" t="s">
        <v>897</v>
      </c>
      <c r="C40" s="1014" t="s">
        <v>231</v>
      </c>
      <c r="D40" s="1014" t="s">
        <v>1448</v>
      </c>
      <c r="E40" s="708" t="s">
        <v>942</v>
      </c>
    </row>
    <row r="41" spans="1:5">
      <c r="A41" s="920"/>
      <c r="B41" s="1014" t="s">
        <v>898</v>
      </c>
      <c r="C41" s="1014" t="s">
        <v>231</v>
      </c>
      <c r="D41" s="1014" t="s">
        <v>1448</v>
      </c>
      <c r="E41" s="708" t="s">
        <v>942</v>
      </c>
    </row>
    <row r="42" spans="1:5">
      <c r="A42" s="920"/>
      <c r="B42" s="1014" t="s">
        <v>1021</v>
      </c>
      <c r="C42" s="1014" t="s">
        <v>231</v>
      </c>
      <c r="D42" s="1014" t="s">
        <v>1448</v>
      </c>
      <c r="E42" s="708" t="s">
        <v>942</v>
      </c>
    </row>
    <row r="43" spans="1:5">
      <c r="A43" s="920"/>
      <c r="B43" s="1014" t="s">
        <v>655</v>
      </c>
      <c r="C43" s="1014" t="s">
        <v>232</v>
      </c>
      <c r="D43" s="1014" t="s">
        <v>1448</v>
      </c>
      <c r="E43" s="708" t="s">
        <v>942</v>
      </c>
    </row>
    <row r="44" spans="1:5">
      <c r="A44" s="920"/>
      <c r="B44" s="1014" t="s">
        <v>899</v>
      </c>
      <c r="C44" s="1014" t="s">
        <v>233</v>
      </c>
      <c r="D44" s="1014" t="s">
        <v>1448</v>
      </c>
      <c r="E44" s="708" t="s">
        <v>942</v>
      </c>
    </row>
    <row r="45" spans="1:5">
      <c r="A45" s="920"/>
      <c r="B45" s="1014" t="s">
        <v>651</v>
      </c>
      <c r="C45" s="1014" t="s">
        <v>234</v>
      </c>
      <c r="D45" s="1014" t="s">
        <v>1448</v>
      </c>
      <c r="E45" s="708" t="s">
        <v>942</v>
      </c>
    </row>
    <row r="46" spans="1:5">
      <c r="A46" s="920"/>
      <c r="B46" s="1014" t="s">
        <v>947</v>
      </c>
      <c r="C46" s="1014" t="s">
        <v>235</v>
      </c>
      <c r="D46" s="1014" t="s">
        <v>1448</v>
      </c>
      <c r="E46" s="708" t="s">
        <v>942</v>
      </c>
    </row>
    <row r="47" spans="1:5">
      <c r="A47" s="920"/>
      <c r="B47" s="1014" t="s">
        <v>722</v>
      </c>
      <c r="C47" s="1014" t="s">
        <v>237</v>
      </c>
      <c r="D47" s="1014" t="s">
        <v>1448</v>
      </c>
      <c r="E47" s="708" t="s">
        <v>942</v>
      </c>
    </row>
    <row r="48" spans="1:5">
      <c r="A48" s="920"/>
      <c r="B48" s="1014" t="s">
        <v>828</v>
      </c>
      <c r="C48" s="1014" t="s">
        <v>238</v>
      </c>
      <c r="D48" s="1014" t="s">
        <v>1448</v>
      </c>
      <c r="E48" s="708" t="s">
        <v>942</v>
      </c>
    </row>
    <row r="49" spans="1:5">
      <c r="A49" s="920"/>
      <c r="B49" s="1014" t="s">
        <v>830</v>
      </c>
      <c r="C49" s="1014" t="s">
        <v>239</v>
      </c>
      <c r="D49" s="1014" t="s">
        <v>1448</v>
      </c>
      <c r="E49" s="708" t="s">
        <v>942</v>
      </c>
    </row>
    <row r="50" spans="1:5">
      <c r="A50" s="920"/>
      <c r="B50" s="1014" t="s">
        <v>311</v>
      </c>
      <c r="C50" s="1014" t="s">
        <v>1063</v>
      </c>
      <c r="D50" s="1014" t="s">
        <v>1450</v>
      </c>
      <c r="E50" s="708" t="s">
        <v>942</v>
      </c>
    </row>
    <row r="51" spans="1:5">
      <c r="A51" s="920"/>
      <c r="B51" s="1014" t="s">
        <v>829</v>
      </c>
      <c r="C51" s="1014" t="s">
        <v>240</v>
      </c>
      <c r="D51" s="1014" t="s">
        <v>1448</v>
      </c>
      <c r="E51" s="708" t="s">
        <v>942</v>
      </c>
    </row>
    <row r="52" spans="1:5">
      <c r="A52" s="920"/>
      <c r="B52" s="1014" t="s">
        <v>28</v>
      </c>
      <c r="C52" s="1014" t="s">
        <v>241</v>
      </c>
      <c r="D52" s="1014" t="s">
        <v>1448</v>
      </c>
      <c r="E52" s="708" t="s">
        <v>942</v>
      </c>
    </row>
    <row r="53" spans="1:5">
      <c r="A53" s="920"/>
      <c r="B53" s="1014" t="s">
        <v>724</v>
      </c>
      <c r="C53" s="1014" t="s">
        <v>242</v>
      </c>
      <c r="D53" s="1014" t="s">
        <v>1448</v>
      </c>
      <c r="E53" s="708" t="s">
        <v>942</v>
      </c>
    </row>
    <row r="54" spans="1:5">
      <c r="A54" s="920"/>
      <c r="B54" s="1014" t="s">
        <v>831</v>
      </c>
      <c r="C54" s="1014" t="s">
        <v>243</v>
      </c>
      <c r="D54" s="1014" t="s">
        <v>1448</v>
      </c>
      <c r="E54" s="708" t="s">
        <v>942</v>
      </c>
    </row>
    <row r="55" spans="1:5">
      <c r="A55" s="920"/>
      <c r="B55" s="1014" t="s">
        <v>1123</v>
      </c>
      <c r="C55" s="1014" t="s">
        <v>1148</v>
      </c>
      <c r="D55" s="1014" t="s">
        <v>1448</v>
      </c>
      <c r="E55" s="708" t="s">
        <v>942</v>
      </c>
    </row>
    <row r="56" spans="1:5">
      <c r="A56" s="920"/>
      <c r="B56" s="1014" t="s">
        <v>1134</v>
      </c>
      <c r="C56" s="1014" t="s">
        <v>431</v>
      </c>
      <c r="D56" s="1014" t="s">
        <v>1448</v>
      </c>
      <c r="E56" s="708" t="s">
        <v>942</v>
      </c>
    </row>
    <row r="57" spans="1:5">
      <c r="A57" s="920"/>
      <c r="B57" s="1014" t="s">
        <v>1129</v>
      </c>
      <c r="C57" s="1014" t="s">
        <v>1140</v>
      </c>
      <c r="D57" s="1014" t="s">
        <v>1448</v>
      </c>
      <c r="E57" s="708" t="s">
        <v>942</v>
      </c>
    </row>
    <row r="58" spans="1:5">
      <c r="A58" s="920"/>
      <c r="B58" s="1014" t="s">
        <v>1137</v>
      </c>
      <c r="C58" s="1014" t="s">
        <v>1139</v>
      </c>
      <c r="D58" s="1014" t="s">
        <v>1448</v>
      </c>
      <c r="E58" s="708" t="s">
        <v>942</v>
      </c>
    </row>
    <row r="59" spans="1:5">
      <c r="A59" s="920" t="s">
        <v>616</v>
      </c>
      <c r="B59" s="1014" t="s">
        <v>867</v>
      </c>
      <c r="C59" s="1014" t="s">
        <v>245</v>
      </c>
      <c r="D59" s="1014" t="s">
        <v>1448</v>
      </c>
      <c r="E59" s="708" t="s">
        <v>942</v>
      </c>
    </row>
    <row r="60" spans="1:5">
      <c r="A60" s="920"/>
      <c r="B60" s="1014" t="s">
        <v>1067</v>
      </c>
      <c r="C60" s="1014" t="s">
        <v>154</v>
      </c>
      <c r="D60" s="1014" t="s">
        <v>1450</v>
      </c>
      <c r="E60" s="708" t="s">
        <v>944</v>
      </c>
    </row>
    <row r="61" spans="1:5">
      <c r="A61" s="920"/>
      <c r="B61" s="1014" t="s">
        <v>1138</v>
      </c>
      <c r="C61" s="1014" t="s">
        <v>154</v>
      </c>
      <c r="D61" s="1014" t="s">
        <v>1448</v>
      </c>
      <c r="E61" s="708" t="s">
        <v>942</v>
      </c>
    </row>
    <row r="62" spans="1:5">
      <c r="A62" s="920"/>
      <c r="B62" s="1014" t="s">
        <v>299</v>
      </c>
      <c r="C62" s="1014" t="s">
        <v>154</v>
      </c>
      <c r="D62" s="1014" t="s">
        <v>1450</v>
      </c>
      <c r="E62" s="708" t="s">
        <v>942</v>
      </c>
    </row>
    <row r="63" spans="1:5">
      <c r="A63" s="920"/>
      <c r="B63" s="1014" t="s">
        <v>934</v>
      </c>
      <c r="C63" s="1014" t="s">
        <v>154</v>
      </c>
      <c r="D63" s="1014" t="s">
        <v>1450</v>
      </c>
      <c r="E63" s="708" t="s">
        <v>942</v>
      </c>
    </row>
    <row r="64" spans="1:5">
      <c r="A64" s="920"/>
      <c r="B64" s="1014" t="s">
        <v>1068</v>
      </c>
      <c r="C64" s="1014" t="s">
        <v>154</v>
      </c>
      <c r="D64" s="1014" t="s">
        <v>1450</v>
      </c>
      <c r="E64" s="708" t="s">
        <v>942</v>
      </c>
    </row>
    <row r="65" spans="1:5">
      <c r="A65" s="920"/>
      <c r="B65" s="1014" t="s">
        <v>1124</v>
      </c>
      <c r="C65" s="1014" t="s">
        <v>154</v>
      </c>
      <c r="D65" s="1014" t="s">
        <v>1448</v>
      </c>
      <c r="E65" s="708" t="s">
        <v>1158</v>
      </c>
    </row>
    <row r="66" spans="1:5">
      <c r="A66" s="920"/>
      <c r="B66" s="1014" t="s">
        <v>1125</v>
      </c>
      <c r="C66" s="1014" t="s">
        <v>154</v>
      </c>
      <c r="D66" s="1014" t="s">
        <v>1450</v>
      </c>
      <c r="E66" s="708" t="s">
        <v>1160</v>
      </c>
    </row>
    <row r="67" spans="1:5">
      <c r="A67" s="920"/>
      <c r="B67" s="1014" t="s">
        <v>1070</v>
      </c>
      <c r="C67" s="1014" t="s">
        <v>244</v>
      </c>
      <c r="D67" s="1014" t="s">
        <v>1448</v>
      </c>
      <c r="E67" s="708" t="s">
        <v>942</v>
      </c>
    </row>
    <row r="68" spans="1:5">
      <c r="A68" s="920"/>
      <c r="B68" s="1014" t="s">
        <v>83</v>
      </c>
      <c r="C68" s="1014" t="s">
        <v>244</v>
      </c>
      <c r="D68" s="1014" t="s">
        <v>1448</v>
      </c>
      <c r="E68" s="708" t="s">
        <v>942</v>
      </c>
    </row>
    <row r="69" spans="1:5">
      <c r="A69" s="920"/>
      <c r="B69" s="1014" t="s">
        <v>1069</v>
      </c>
      <c r="C69" s="1014" t="s">
        <v>244</v>
      </c>
      <c r="D69" s="1014" t="s">
        <v>1450</v>
      </c>
      <c r="E69" s="708" t="s">
        <v>942</v>
      </c>
    </row>
    <row r="70" spans="1:5">
      <c r="A70" s="920"/>
      <c r="B70" s="1014" t="s">
        <v>1071</v>
      </c>
      <c r="C70" s="1014" t="s">
        <v>799</v>
      </c>
      <c r="D70" s="1014" t="s">
        <v>1450</v>
      </c>
      <c r="E70" s="708">
        <v>99.7</v>
      </c>
    </row>
    <row r="71" spans="1:5">
      <c r="A71" s="920"/>
      <c r="B71" s="1014" t="s">
        <v>305</v>
      </c>
      <c r="C71" s="1014" t="s">
        <v>250</v>
      </c>
      <c r="D71" s="1014" t="s">
        <v>1450</v>
      </c>
      <c r="E71" s="708" t="s">
        <v>942</v>
      </c>
    </row>
    <row r="72" spans="1:5">
      <c r="A72" s="920"/>
      <c r="B72" s="1014" t="s">
        <v>866</v>
      </c>
      <c r="C72" s="1014" t="s">
        <v>432</v>
      </c>
      <c r="D72" s="1014" t="s">
        <v>1448</v>
      </c>
      <c r="E72" s="708" t="s">
        <v>942</v>
      </c>
    </row>
    <row r="73" spans="1:5">
      <c r="A73" s="920"/>
      <c r="B73" s="1014" t="s">
        <v>300</v>
      </c>
      <c r="C73" s="1014" t="s">
        <v>246</v>
      </c>
      <c r="D73" s="1014" t="s">
        <v>1448</v>
      </c>
      <c r="E73" s="708" t="s">
        <v>942</v>
      </c>
    </row>
    <row r="74" spans="1:5">
      <c r="A74" s="920"/>
      <c r="B74" s="1014" t="s">
        <v>301</v>
      </c>
      <c r="C74" s="1014" t="s">
        <v>247</v>
      </c>
      <c r="D74" s="1014" t="s">
        <v>1448</v>
      </c>
      <c r="E74" s="708" t="s">
        <v>942</v>
      </c>
    </row>
    <row r="75" spans="1:5">
      <c r="A75" s="920"/>
      <c r="B75" s="1014" t="s">
        <v>302</v>
      </c>
      <c r="C75" s="1014" t="s">
        <v>414</v>
      </c>
      <c r="D75" s="1014" t="s">
        <v>1448</v>
      </c>
      <c r="E75" s="708" t="s">
        <v>942</v>
      </c>
    </row>
    <row r="76" spans="1:5">
      <c r="A76" s="920"/>
      <c r="B76" s="1014" t="s">
        <v>303</v>
      </c>
      <c r="C76" s="1014" t="s">
        <v>248</v>
      </c>
      <c r="D76" s="1014" t="s">
        <v>1448</v>
      </c>
      <c r="E76" s="708" t="s">
        <v>942</v>
      </c>
    </row>
    <row r="77" spans="1:5">
      <c r="A77" s="920"/>
      <c r="B77" s="1014" t="s">
        <v>426</v>
      </c>
      <c r="C77" s="1014" t="s">
        <v>236</v>
      </c>
      <c r="D77" s="1014" t="s">
        <v>1448</v>
      </c>
      <c r="E77" s="708" t="s">
        <v>942</v>
      </c>
    </row>
    <row r="78" spans="1:5">
      <c r="A78" s="920"/>
      <c r="B78" s="1014" t="s">
        <v>60</v>
      </c>
      <c r="C78" s="1014" t="s">
        <v>251</v>
      </c>
      <c r="D78" s="1014" t="s">
        <v>1448</v>
      </c>
      <c r="E78" s="708" t="s">
        <v>942</v>
      </c>
    </row>
    <row r="79" spans="1:5">
      <c r="A79" s="920"/>
      <c r="B79" s="1014" t="s">
        <v>61</v>
      </c>
      <c r="C79" s="1014" t="s">
        <v>480</v>
      </c>
      <c r="D79" s="1014" t="s">
        <v>1448</v>
      </c>
      <c r="E79" s="708" t="s">
        <v>942</v>
      </c>
    </row>
    <row r="80" spans="1:5">
      <c r="A80" s="920"/>
      <c r="B80" s="1014" t="s">
        <v>427</v>
      </c>
      <c r="C80" s="1014" t="s">
        <v>416</v>
      </c>
      <c r="D80" s="1014" t="s">
        <v>1448</v>
      </c>
      <c r="E80" s="708" t="s">
        <v>942</v>
      </c>
    </row>
    <row r="81" spans="1:5">
      <c r="A81" s="920"/>
      <c r="B81" s="1014" t="s">
        <v>62</v>
      </c>
      <c r="C81" s="1014" t="s">
        <v>481</v>
      </c>
      <c r="D81" s="1014" t="s">
        <v>1448</v>
      </c>
      <c r="E81" s="708" t="s">
        <v>943</v>
      </c>
    </row>
    <row r="82" spans="1:5">
      <c r="A82" s="920"/>
      <c r="B82" s="1014" t="s">
        <v>63</v>
      </c>
      <c r="C82" s="1014" t="s">
        <v>482</v>
      </c>
      <c r="D82" s="1014" t="s">
        <v>1448</v>
      </c>
      <c r="E82" s="708" t="s">
        <v>942</v>
      </c>
    </row>
    <row r="83" spans="1:5">
      <c r="A83" s="920"/>
      <c r="B83" s="1014" t="s">
        <v>1122</v>
      </c>
      <c r="C83" s="1014" t="s">
        <v>482</v>
      </c>
      <c r="D83" s="1014" t="s">
        <v>1448</v>
      </c>
      <c r="E83" s="708" t="s">
        <v>942</v>
      </c>
    </row>
    <row r="84" spans="1:5">
      <c r="A84" s="920"/>
      <c r="B84" s="1014" t="s">
        <v>82</v>
      </c>
      <c r="C84" s="1014" t="s">
        <v>482</v>
      </c>
      <c r="D84" s="1014" t="s">
        <v>1448</v>
      </c>
      <c r="E84" s="708" t="s">
        <v>942</v>
      </c>
    </row>
    <row r="85" spans="1:5">
      <c r="A85" s="920"/>
      <c r="B85" s="1014" t="s">
        <v>1157</v>
      </c>
      <c r="C85" s="1014" t="s">
        <v>482</v>
      </c>
      <c r="D85" s="1014" t="s">
        <v>1448</v>
      </c>
      <c r="E85" s="708" t="s">
        <v>942</v>
      </c>
    </row>
    <row r="86" spans="1:5">
      <c r="A86" s="920"/>
      <c r="B86" s="1014" t="s">
        <v>1130</v>
      </c>
      <c r="C86" s="1014" t="s">
        <v>1141</v>
      </c>
      <c r="D86" s="1014" t="s">
        <v>1448</v>
      </c>
      <c r="E86" s="708" t="s">
        <v>942</v>
      </c>
    </row>
    <row r="87" spans="1:5">
      <c r="A87" s="920"/>
      <c r="B87" s="1014" t="s">
        <v>1135</v>
      </c>
      <c r="C87" s="1014" t="s">
        <v>1142</v>
      </c>
      <c r="D87" s="1014" t="s">
        <v>1448</v>
      </c>
      <c r="E87" s="708" t="s">
        <v>942</v>
      </c>
    </row>
    <row r="88" spans="1:5">
      <c r="A88" s="920" t="s">
        <v>617</v>
      </c>
      <c r="B88" s="1014" t="s">
        <v>304</v>
      </c>
      <c r="C88" s="1014" t="s">
        <v>249</v>
      </c>
      <c r="D88" s="1014" t="s">
        <v>1448</v>
      </c>
      <c r="E88" s="708" t="s">
        <v>942</v>
      </c>
    </row>
    <row r="89" spans="1:5">
      <c r="A89" s="920"/>
      <c r="B89" s="1014" t="s">
        <v>74</v>
      </c>
      <c r="C89" s="1014" t="s">
        <v>75</v>
      </c>
      <c r="D89" s="1014" t="s">
        <v>1448</v>
      </c>
      <c r="E89" s="708" t="s">
        <v>942</v>
      </c>
    </row>
    <row r="90" spans="1:5">
      <c r="A90" s="920"/>
      <c r="B90" s="1014" t="s">
        <v>76</v>
      </c>
      <c r="C90" s="1014" t="s">
        <v>77</v>
      </c>
      <c r="D90" s="1014" t="s">
        <v>1448</v>
      </c>
      <c r="E90" s="708" t="s">
        <v>942</v>
      </c>
    </row>
    <row r="91" spans="1:5">
      <c r="A91" s="920"/>
      <c r="B91" s="1014" t="s">
        <v>52</v>
      </c>
      <c r="C91" s="1014" t="s">
        <v>230</v>
      </c>
      <c r="D91" s="1014" t="s">
        <v>1448</v>
      </c>
      <c r="E91" s="708" t="s">
        <v>942</v>
      </c>
    </row>
    <row r="92" spans="1:5">
      <c r="A92" s="920"/>
      <c r="B92" s="1014" t="s">
        <v>64</v>
      </c>
      <c r="C92" s="1014" t="s">
        <v>483</v>
      </c>
      <c r="D92" s="1014" t="s">
        <v>1448</v>
      </c>
      <c r="E92" s="708" t="s">
        <v>942</v>
      </c>
    </row>
    <row r="93" spans="1:5">
      <c r="A93" s="920"/>
      <c r="B93" s="1014" t="s">
        <v>430</v>
      </c>
      <c r="C93" s="1014" t="s">
        <v>484</v>
      </c>
      <c r="D93" s="1014" t="s">
        <v>1448</v>
      </c>
      <c r="E93" s="708" t="s">
        <v>942</v>
      </c>
    </row>
    <row r="94" spans="1:5">
      <c r="A94" s="920"/>
      <c r="B94" s="1014" t="s">
        <v>79</v>
      </c>
      <c r="C94" s="1014" t="s">
        <v>78</v>
      </c>
      <c r="D94" s="1014" t="s">
        <v>1448</v>
      </c>
      <c r="E94" s="708" t="s">
        <v>942</v>
      </c>
    </row>
    <row r="95" spans="1:5">
      <c r="A95" s="920"/>
      <c r="B95" s="1014" t="s">
        <v>388</v>
      </c>
      <c r="C95" s="1014" t="s">
        <v>415</v>
      </c>
      <c r="D95" s="1014" t="s">
        <v>1448</v>
      </c>
      <c r="E95" s="708" t="s">
        <v>942</v>
      </c>
    </row>
    <row r="96" spans="1:5">
      <c r="A96" s="920"/>
      <c r="B96" s="1014" t="s">
        <v>428</v>
      </c>
      <c r="C96" s="1014" t="s">
        <v>417</v>
      </c>
      <c r="D96" s="1014" t="s">
        <v>1448</v>
      </c>
      <c r="E96" s="708" t="s">
        <v>942</v>
      </c>
    </row>
    <row r="97" spans="1:5">
      <c r="A97" s="920"/>
      <c r="B97" s="1014" t="s">
        <v>1360</v>
      </c>
      <c r="C97" s="1014" t="s">
        <v>1359</v>
      </c>
      <c r="D97" s="1014" t="s">
        <v>1448</v>
      </c>
      <c r="E97" s="708" t="s">
        <v>942</v>
      </c>
    </row>
    <row r="98" spans="1:5">
      <c r="A98" s="920"/>
      <c r="B98" s="1014" t="s">
        <v>1128</v>
      </c>
      <c r="C98" s="1014" t="s">
        <v>1145</v>
      </c>
      <c r="D98" s="1014" t="s">
        <v>1448</v>
      </c>
      <c r="E98" s="708" t="s">
        <v>942</v>
      </c>
    </row>
    <row r="99" spans="1:5">
      <c r="A99" s="920"/>
      <c r="B99" s="1014" t="s">
        <v>80</v>
      </c>
      <c r="C99" s="1014" t="s">
        <v>81</v>
      </c>
      <c r="D99" s="1014" t="s">
        <v>1448</v>
      </c>
      <c r="E99" s="708" t="s">
        <v>942</v>
      </c>
    </row>
    <row r="100" spans="1:5">
      <c r="A100" s="920"/>
      <c r="B100" s="1014" t="s">
        <v>1131</v>
      </c>
      <c r="C100" s="1014" t="s">
        <v>1147</v>
      </c>
      <c r="D100" s="1014" t="s">
        <v>1448</v>
      </c>
      <c r="E100" s="708" t="s">
        <v>942</v>
      </c>
    </row>
    <row r="101" spans="1:5">
      <c r="A101" s="920"/>
      <c r="B101" s="1014" t="s">
        <v>1132</v>
      </c>
      <c r="C101" s="1014" t="s">
        <v>1143</v>
      </c>
      <c r="D101" s="1014" t="s">
        <v>1448</v>
      </c>
      <c r="E101" s="708" t="s">
        <v>942</v>
      </c>
    </row>
    <row r="102" spans="1:5">
      <c r="A102" s="443"/>
      <c r="B102" s="911"/>
      <c r="C102" s="917"/>
      <c r="D102" s="918"/>
      <c r="E102" s="222"/>
    </row>
    <row r="103" spans="1:5" ht="43.5" customHeight="1">
      <c r="A103" s="1034" t="s">
        <v>1361</v>
      </c>
      <c r="B103" s="1189"/>
      <c r="C103" s="1189"/>
      <c r="D103" s="1189"/>
      <c r="E103" s="1034"/>
    </row>
    <row r="104" spans="1:5">
      <c r="B104" s="911"/>
      <c r="C104" s="911"/>
      <c r="D104" s="911"/>
    </row>
    <row r="105" spans="1:5">
      <c r="B105" s="911"/>
      <c r="C105" s="911"/>
      <c r="D105" s="911"/>
    </row>
    <row r="106" spans="1:5">
      <c r="B106" s="911"/>
      <c r="C106" s="911"/>
      <c r="D106" s="911"/>
    </row>
    <row r="107" spans="1:5">
      <c r="B107" s="911"/>
      <c r="C107" s="911"/>
      <c r="D107" s="911"/>
    </row>
    <row r="108" spans="1:5">
      <c r="B108" s="911"/>
      <c r="C108" s="911"/>
      <c r="D108" s="911"/>
    </row>
    <row r="109" spans="1:5">
      <c r="B109" s="911"/>
      <c r="C109" s="911"/>
      <c r="D109" s="911"/>
    </row>
    <row r="110" spans="1:5">
      <c r="B110" s="911"/>
      <c r="C110" s="911"/>
      <c r="D110" s="911"/>
    </row>
    <row r="111" spans="1:5">
      <c r="B111" s="911"/>
      <c r="C111" s="911"/>
      <c r="D111" s="911"/>
    </row>
    <row r="112" spans="1:5">
      <c r="B112" s="911"/>
      <c r="C112" s="911"/>
      <c r="D112" s="911"/>
    </row>
    <row r="113" spans="2:4">
      <c r="B113" s="911"/>
      <c r="C113" s="911"/>
      <c r="D113" s="911"/>
    </row>
    <row r="114" spans="2:4">
      <c r="B114" s="911"/>
      <c r="C114" s="911"/>
      <c r="D114" s="911"/>
    </row>
    <row r="115" spans="2:4">
      <c r="B115" s="911"/>
      <c r="C115" s="911"/>
      <c r="D115" s="911"/>
    </row>
    <row r="116" spans="2:4">
      <c r="B116" s="911"/>
      <c r="C116" s="911"/>
      <c r="D116" s="911"/>
    </row>
    <row r="117" spans="2:4">
      <c r="B117" s="911"/>
      <c r="C117" s="911"/>
      <c r="D117" s="911"/>
    </row>
    <row r="118" spans="2:4">
      <c r="B118" s="911"/>
      <c r="C118" s="911"/>
      <c r="D118" s="911"/>
    </row>
    <row r="119" spans="2:4">
      <c r="B119" s="911"/>
      <c r="C119" s="911"/>
      <c r="D119" s="911"/>
    </row>
    <row r="120" spans="2:4">
      <c r="B120" s="911"/>
      <c r="C120" s="911"/>
      <c r="D120" s="911"/>
    </row>
    <row r="121" spans="2:4">
      <c r="B121" s="911"/>
      <c r="C121" s="911"/>
      <c r="D121" s="911"/>
    </row>
    <row r="122" spans="2:4">
      <c r="B122" s="911"/>
      <c r="C122" s="911"/>
      <c r="D122" s="911"/>
    </row>
    <row r="123" spans="2:4">
      <c r="B123" s="911"/>
      <c r="C123" s="911"/>
      <c r="D123" s="911"/>
    </row>
    <row r="124" spans="2:4">
      <c r="B124" s="911"/>
      <c r="C124" s="911"/>
      <c r="D124" s="911"/>
    </row>
    <row r="125" spans="2:4">
      <c r="B125" s="911"/>
      <c r="C125" s="911"/>
      <c r="D125" s="911"/>
    </row>
    <row r="126" spans="2:4">
      <c r="B126" s="911"/>
      <c r="C126" s="911"/>
      <c r="D126" s="911"/>
    </row>
    <row r="127" spans="2:4">
      <c r="B127" s="911"/>
      <c r="C127" s="911"/>
      <c r="D127" s="911"/>
    </row>
    <row r="128" spans="2:4">
      <c r="B128" s="911"/>
      <c r="C128" s="911"/>
      <c r="D128" s="911"/>
    </row>
    <row r="129" spans="2:4">
      <c r="B129" s="911"/>
      <c r="C129" s="911"/>
      <c r="D129" s="911"/>
    </row>
    <row r="130" spans="2:4">
      <c r="B130" s="911"/>
      <c r="C130" s="911"/>
      <c r="D130" s="911"/>
    </row>
    <row r="131" spans="2:4">
      <c r="B131" s="911"/>
      <c r="C131" s="911"/>
      <c r="D131" s="911"/>
    </row>
    <row r="132" spans="2:4">
      <c r="B132" s="911"/>
      <c r="C132" s="911"/>
      <c r="D132" s="911"/>
    </row>
    <row r="133" spans="2:4">
      <c r="B133" s="911"/>
      <c r="C133" s="911"/>
      <c r="D133" s="911"/>
    </row>
    <row r="134" spans="2:4">
      <c r="B134" s="911"/>
      <c r="C134" s="911"/>
      <c r="D134" s="911"/>
    </row>
  </sheetData>
  <mergeCells count="2">
    <mergeCell ref="A103:E103"/>
    <mergeCell ref="A1:E1"/>
  </mergeCells>
  <phoneticPr fontId="0" type="noConversion"/>
  <pageMargins left="0.75" right="0.75" top="1" bottom="1" header="0.5" footer="0.5"/>
  <pageSetup paperSize="9" scale="84" orientation="portrait" r:id="rId1"/>
  <headerFooter alignWithMargins="0"/>
  <rowBreaks count="1" manualBreakCount="1">
    <brk id="58" max="3" man="1"/>
  </row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81"/>
  <sheetViews>
    <sheetView zoomScaleNormal="100" workbookViewId="0">
      <selection activeCell="D37" sqref="D37"/>
    </sheetView>
  </sheetViews>
  <sheetFormatPr defaultColWidth="37.5" defaultRowHeight="12" customHeight="1"/>
  <cols>
    <col min="1" max="1" width="3.33203125" style="241" customWidth="1"/>
    <col min="2" max="2" width="86.6640625" style="216" customWidth="1"/>
    <col min="3" max="4" width="20" style="218" customWidth="1"/>
    <col min="5" max="17" width="3.6640625" style="205" customWidth="1"/>
    <col min="18" max="16384" width="37.5" style="241"/>
  </cols>
  <sheetData>
    <row r="1" spans="1:4" ht="15.75" customHeight="1">
      <c r="A1" s="1053" t="s">
        <v>1073</v>
      </c>
      <c r="B1" s="1053"/>
      <c r="C1" s="1053"/>
      <c r="D1" s="1053"/>
    </row>
    <row r="2" spans="1:4" ht="11.25" customHeight="1">
      <c r="A2" s="236"/>
      <c r="B2" s="237"/>
      <c r="C2" s="430"/>
      <c r="D2" s="362"/>
    </row>
    <row r="3" spans="1:4" ht="11.25" customHeight="1">
      <c r="A3" s="1080" t="s">
        <v>744</v>
      </c>
      <c r="B3" s="1080"/>
      <c r="C3" s="752">
        <v>2014</v>
      </c>
      <c r="D3" s="208">
        <v>2013</v>
      </c>
    </row>
    <row r="4" spans="1:4" ht="12" customHeight="1">
      <c r="A4" s="1077" t="s">
        <v>1261</v>
      </c>
      <c r="B4" s="1077"/>
      <c r="C4" s="744">
        <v>351</v>
      </c>
      <c r="D4" s="471">
        <v>393</v>
      </c>
    </row>
    <row r="5" spans="1:4" ht="11.25" customHeight="1">
      <c r="A5" s="1028" t="s">
        <v>1050</v>
      </c>
      <c r="B5" s="1028"/>
      <c r="C5" s="744"/>
      <c r="D5" s="471"/>
    </row>
    <row r="6" spans="1:4" ht="11.25" customHeight="1">
      <c r="A6" s="951"/>
      <c r="B6" s="951"/>
      <c r="C6" s="756"/>
      <c r="D6" s="570"/>
    </row>
    <row r="7" spans="1:4" ht="11.25" customHeight="1">
      <c r="A7" s="1028" t="s">
        <v>1375</v>
      </c>
      <c r="B7" s="1028"/>
      <c r="C7" s="744"/>
      <c r="D7" s="471"/>
    </row>
    <row r="8" spans="1:4" ht="11.25" customHeight="1">
      <c r="A8" s="1029" t="s">
        <v>1206</v>
      </c>
      <c r="B8" s="1029"/>
      <c r="C8" s="744">
        <v>-29</v>
      </c>
      <c r="D8" s="471">
        <v>-9</v>
      </c>
    </row>
    <row r="9" spans="1:4" ht="11.25" customHeight="1">
      <c r="A9" s="1037" t="s">
        <v>1149</v>
      </c>
      <c r="B9" s="1037"/>
      <c r="C9" s="746">
        <v>4</v>
      </c>
      <c r="D9" s="497">
        <v>-1</v>
      </c>
    </row>
    <row r="10" spans="1:4" ht="11.25" customHeight="1">
      <c r="A10" s="1041" t="s">
        <v>1150</v>
      </c>
      <c r="B10" s="1041"/>
      <c r="C10" s="747">
        <v>-25</v>
      </c>
      <c r="D10" s="474">
        <v>-10</v>
      </c>
    </row>
    <row r="11" spans="1:4" ht="11.25" customHeight="1">
      <c r="A11" s="557"/>
      <c r="B11" s="557"/>
      <c r="C11" s="744"/>
      <c r="D11" s="471"/>
    </row>
    <row r="12" spans="1:4" ht="11.25" customHeight="1">
      <c r="A12" s="1028" t="s">
        <v>1374</v>
      </c>
      <c r="B12" s="1028"/>
      <c r="C12" s="744"/>
      <c r="D12" s="471"/>
    </row>
    <row r="13" spans="1:4" ht="12.75">
      <c r="A13" s="1029" t="s">
        <v>412</v>
      </c>
      <c r="B13" s="1029"/>
      <c r="C13" s="744">
        <v>56</v>
      </c>
      <c r="D13" s="471">
        <v>-72</v>
      </c>
    </row>
    <row r="14" spans="1:4" ht="12" customHeight="1">
      <c r="A14" s="1057" t="s">
        <v>1364</v>
      </c>
      <c r="B14" s="1057"/>
      <c r="C14" s="744">
        <v>4</v>
      </c>
      <c r="D14" s="471"/>
    </row>
    <row r="15" spans="1:4" ht="12" customHeight="1">
      <c r="A15" s="1057" t="s">
        <v>960</v>
      </c>
      <c r="B15" s="1057"/>
      <c r="C15" s="753"/>
      <c r="D15" s="471"/>
    </row>
    <row r="16" spans="1:4" ht="11.25" customHeight="1">
      <c r="A16" s="558"/>
      <c r="B16" s="488" t="s">
        <v>956</v>
      </c>
      <c r="C16" s="744"/>
      <c r="D16" s="471">
        <v>1</v>
      </c>
    </row>
    <row r="17" spans="1:17" ht="11.25" customHeight="1">
      <c r="A17" s="558"/>
      <c r="B17" s="488" t="s">
        <v>961</v>
      </c>
      <c r="C17" s="744"/>
      <c r="D17" s="471">
        <v>-25</v>
      </c>
    </row>
    <row r="18" spans="1:17" ht="11.25" customHeight="1">
      <c r="A18" s="1029" t="s">
        <v>479</v>
      </c>
      <c r="B18" s="1029"/>
      <c r="C18" s="744"/>
      <c r="D18" s="471"/>
    </row>
    <row r="19" spans="1:17" ht="11.25" customHeight="1">
      <c r="A19" s="487"/>
      <c r="B19" s="488" t="s">
        <v>956</v>
      </c>
      <c r="C19" s="744">
        <v>-85</v>
      </c>
      <c r="D19" s="471">
        <v>-22</v>
      </c>
    </row>
    <row r="20" spans="1:17" ht="11.25" customHeight="1">
      <c r="A20" s="487"/>
      <c r="B20" s="488" t="s">
        <v>961</v>
      </c>
      <c r="C20" s="744">
        <v>12</v>
      </c>
      <c r="D20" s="471">
        <v>-2</v>
      </c>
    </row>
    <row r="21" spans="1:17" ht="11.25" customHeight="1">
      <c r="A21" s="1028" t="s">
        <v>1373</v>
      </c>
      <c r="B21" s="1028"/>
      <c r="C21" s="744"/>
      <c r="D21" s="471"/>
    </row>
    <row r="22" spans="1:17" ht="11.25" customHeight="1">
      <c r="A22" s="1029" t="s">
        <v>960</v>
      </c>
      <c r="B22" s="1029"/>
      <c r="C22" s="744"/>
      <c r="D22" s="471"/>
    </row>
    <row r="23" spans="1:17" ht="11.25" customHeight="1">
      <c r="A23" s="487"/>
      <c r="B23" s="488" t="s">
        <v>961</v>
      </c>
      <c r="C23" s="744"/>
      <c r="D23" s="471">
        <v>6</v>
      </c>
    </row>
    <row r="24" spans="1:17" ht="11.25" customHeight="1">
      <c r="A24" s="1029" t="s">
        <v>479</v>
      </c>
      <c r="B24" s="1029"/>
      <c r="C24" s="744"/>
      <c r="D24" s="471"/>
      <c r="I24" s="240"/>
      <c r="J24" s="240"/>
      <c r="K24" s="240"/>
      <c r="L24" s="240"/>
      <c r="M24" s="240"/>
    </row>
    <row r="25" spans="1:17" ht="11.25" customHeight="1">
      <c r="A25" s="487"/>
      <c r="B25" s="488" t="s">
        <v>956</v>
      </c>
      <c r="C25" s="744">
        <v>24</v>
      </c>
      <c r="D25" s="471">
        <v>7</v>
      </c>
    </row>
    <row r="26" spans="1:17" ht="11.25" customHeight="1">
      <c r="A26" s="675"/>
      <c r="B26" s="732" t="s">
        <v>961</v>
      </c>
      <c r="C26" s="748">
        <v>-4</v>
      </c>
      <c r="D26" s="545">
        <v>1</v>
      </c>
    </row>
    <row r="27" spans="1:17" ht="11.25" customHeight="1">
      <c r="A27" s="1079" t="s">
        <v>1403</v>
      </c>
      <c r="B27" s="1079"/>
      <c r="C27" s="747">
        <v>5</v>
      </c>
      <c r="D27" s="474">
        <v>-107</v>
      </c>
    </row>
    <row r="28" spans="1:17" ht="11.25" customHeight="1">
      <c r="A28" s="1078"/>
      <c r="B28" s="1078"/>
      <c r="C28" s="744"/>
      <c r="D28" s="471"/>
    </row>
    <row r="29" spans="1:17" ht="12" customHeight="1">
      <c r="A29" s="1077" t="s">
        <v>1155</v>
      </c>
      <c r="B29" s="1077"/>
      <c r="C29" s="744">
        <v>-20</v>
      </c>
      <c r="D29" s="471">
        <v>-117</v>
      </c>
    </row>
    <row r="30" spans="1:17" s="970" customFormat="1" ht="12" customHeight="1">
      <c r="A30" s="561"/>
      <c r="B30" s="562"/>
      <c r="C30" s="746"/>
      <c r="D30" s="497"/>
      <c r="E30" s="207"/>
      <c r="F30" s="207"/>
      <c r="G30" s="207"/>
      <c r="H30" s="207"/>
      <c r="I30" s="207"/>
      <c r="J30" s="207"/>
      <c r="K30" s="207"/>
      <c r="L30" s="207"/>
      <c r="M30" s="207"/>
      <c r="N30" s="207"/>
      <c r="O30" s="207"/>
      <c r="P30" s="207"/>
      <c r="Q30" s="207"/>
    </row>
    <row r="31" spans="1:17" ht="12" customHeight="1">
      <c r="A31" s="1068" t="s">
        <v>1014</v>
      </c>
      <c r="B31" s="1068"/>
      <c r="C31" s="749">
        <v>332</v>
      </c>
      <c r="D31" s="615">
        <v>276</v>
      </c>
    </row>
    <row r="32" spans="1:17" s="205" customFormat="1" ht="12" customHeight="1">
      <c r="A32" s="568"/>
      <c r="B32" s="568"/>
      <c r="C32" s="984"/>
      <c r="D32" s="568"/>
    </row>
    <row r="33" spans="1:4" ht="12" customHeight="1">
      <c r="A33" s="1057" t="s">
        <v>252</v>
      </c>
      <c r="B33" s="1057"/>
      <c r="C33" s="744"/>
      <c r="D33" s="471"/>
    </row>
    <row r="34" spans="1:4" ht="12" customHeight="1">
      <c r="A34" s="485"/>
      <c r="B34" s="719" t="s">
        <v>1424</v>
      </c>
      <c r="C34" s="744">
        <v>323</v>
      </c>
      <c r="D34" s="471">
        <v>275</v>
      </c>
    </row>
    <row r="35" spans="1:4" ht="12" customHeight="1">
      <c r="A35" s="718"/>
      <c r="B35" s="717" t="s">
        <v>1425</v>
      </c>
      <c r="C35" s="746">
        <v>9</v>
      </c>
      <c r="D35" s="497">
        <v>2</v>
      </c>
    </row>
    <row r="36" spans="1:4" ht="12" customHeight="1">
      <c r="A36" s="559"/>
      <c r="B36" s="560"/>
      <c r="C36" s="747">
        <v>332</v>
      </c>
      <c r="D36" s="474">
        <v>276</v>
      </c>
    </row>
    <row r="37" spans="1:4" ht="11.25" customHeight="1">
      <c r="A37" s="210"/>
      <c r="B37" s="206"/>
      <c r="C37" s="206"/>
      <c r="D37" s="206"/>
    </row>
    <row r="38" spans="1:4" ht="12" customHeight="1">
      <c r="A38" s="1051" t="s">
        <v>936</v>
      </c>
      <c r="B38" s="1051"/>
      <c r="C38" s="1051"/>
      <c r="D38" s="1051"/>
    </row>
    <row r="39" spans="1:4" ht="11.25" customHeight="1">
      <c r="B39" s="213"/>
      <c r="C39" s="214"/>
      <c r="D39" s="215"/>
    </row>
    <row r="40" spans="1:4" ht="11.25" customHeight="1">
      <c r="A40" s="1051" t="s">
        <v>1367</v>
      </c>
      <c r="B40" s="1051"/>
      <c r="C40" s="1051"/>
      <c r="D40" s="1051"/>
    </row>
    <row r="41" spans="1:4" ht="11.25" customHeight="1">
      <c r="C41" s="217"/>
    </row>
    <row r="53" spans="1:17" s="218" customFormat="1" ht="12" customHeight="1">
      <c r="A53" s="241"/>
      <c r="B53" s="216"/>
      <c r="E53" s="205"/>
      <c r="F53" s="205"/>
      <c r="G53" s="205"/>
      <c r="H53" s="205"/>
      <c r="I53" s="205"/>
      <c r="J53" s="205"/>
      <c r="K53" s="205"/>
      <c r="L53" s="205"/>
      <c r="M53" s="205"/>
      <c r="N53" s="205"/>
      <c r="O53" s="205"/>
      <c r="P53" s="205"/>
      <c r="Q53" s="205"/>
    </row>
    <row r="54" spans="1:17" s="218" customFormat="1" ht="12" customHeight="1">
      <c r="A54" s="241"/>
      <c r="B54" s="216"/>
      <c r="E54" s="205"/>
      <c r="F54" s="205"/>
      <c r="G54" s="205"/>
      <c r="H54" s="205"/>
      <c r="I54" s="205"/>
      <c r="J54" s="205"/>
      <c r="K54" s="205"/>
      <c r="L54" s="205"/>
      <c r="M54" s="205"/>
      <c r="N54" s="205"/>
      <c r="O54" s="205"/>
      <c r="P54" s="205"/>
      <c r="Q54" s="205"/>
    </row>
    <row r="55" spans="1:17" s="218" customFormat="1" ht="12" customHeight="1">
      <c r="A55" s="241"/>
      <c r="B55" s="216"/>
      <c r="E55" s="205"/>
      <c r="F55" s="205"/>
      <c r="G55" s="205"/>
      <c r="H55" s="205"/>
      <c r="I55" s="205"/>
      <c r="J55" s="205"/>
      <c r="K55" s="205"/>
      <c r="L55" s="205"/>
      <c r="M55" s="205"/>
      <c r="N55" s="205"/>
      <c r="O55" s="205"/>
      <c r="P55" s="205"/>
      <c r="Q55" s="205"/>
    </row>
    <row r="56" spans="1:17" s="218" customFormat="1" ht="12" customHeight="1">
      <c r="A56" s="241"/>
      <c r="B56" s="216"/>
      <c r="E56" s="205"/>
      <c r="F56" s="205"/>
      <c r="G56" s="205"/>
      <c r="H56" s="205"/>
      <c r="I56" s="205"/>
      <c r="J56" s="205"/>
      <c r="K56" s="205"/>
      <c r="L56" s="205"/>
      <c r="M56" s="205"/>
      <c r="N56" s="205"/>
      <c r="O56" s="205"/>
      <c r="P56" s="205"/>
      <c r="Q56" s="205"/>
    </row>
    <row r="57" spans="1:17" s="218" customFormat="1" ht="12" customHeight="1">
      <c r="A57" s="241"/>
      <c r="B57" s="216"/>
      <c r="E57" s="205"/>
      <c r="F57" s="205"/>
      <c r="G57" s="205"/>
      <c r="H57" s="205"/>
      <c r="I57" s="205"/>
      <c r="J57" s="205"/>
      <c r="K57" s="205"/>
      <c r="L57" s="205"/>
      <c r="M57" s="205"/>
      <c r="N57" s="205"/>
      <c r="O57" s="205"/>
      <c r="P57" s="205"/>
      <c r="Q57" s="205"/>
    </row>
    <row r="58" spans="1:17" s="218" customFormat="1" ht="12" customHeight="1">
      <c r="A58" s="241"/>
      <c r="B58" s="216"/>
      <c r="E58" s="205"/>
      <c r="F58" s="205"/>
      <c r="G58" s="205"/>
      <c r="H58" s="205"/>
      <c r="I58" s="205"/>
      <c r="J58" s="205"/>
      <c r="K58" s="205"/>
      <c r="L58" s="205"/>
      <c r="M58" s="205"/>
      <c r="N58" s="205"/>
      <c r="O58" s="205"/>
      <c r="P58" s="205"/>
      <c r="Q58" s="205"/>
    </row>
    <row r="59" spans="1:17" s="218" customFormat="1" ht="12" customHeight="1">
      <c r="A59" s="241"/>
      <c r="B59" s="216"/>
      <c r="E59" s="205"/>
      <c r="F59" s="205"/>
      <c r="G59" s="205"/>
      <c r="H59" s="205"/>
      <c r="I59" s="205"/>
      <c r="J59" s="205"/>
      <c r="K59" s="205"/>
      <c r="L59" s="205"/>
      <c r="M59" s="205"/>
      <c r="N59" s="205"/>
      <c r="O59" s="205"/>
      <c r="P59" s="205"/>
      <c r="Q59" s="205"/>
    </row>
    <row r="60" spans="1:17" s="218" customFormat="1" ht="12" customHeight="1">
      <c r="A60" s="241"/>
      <c r="B60" s="216"/>
      <c r="E60" s="205"/>
      <c r="F60" s="205"/>
      <c r="G60" s="205"/>
      <c r="H60" s="205"/>
      <c r="I60" s="205"/>
      <c r="J60" s="205"/>
      <c r="K60" s="205"/>
      <c r="L60" s="205"/>
      <c r="M60" s="205"/>
      <c r="N60" s="205"/>
      <c r="O60" s="205"/>
      <c r="P60" s="205"/>
      <c r="Q60" s="205"/>
    </row>
    <row r="61" spans="1:17" s="218" customFormat="1" ht="12" customHeight="1">
      <c r="A61" s="241"/>
      <c r="B61" s="216"/>
      <c r="E61" s="205"/>
      <c r="F61" s="205"/>
      <c r="G61" s="205"/>
      <c r="H61" s="205"/>
      <c r="I61" s="205"/>
      <c r="J61" s="205"/>
      <c r="K61" s="205"/>
      <c r="L61" s="205"/>
      <c r="M61" s="205"/>
      <c r="N61" s="205"/>
      <c r="O61" s="205"/>
      <c r="P61" s="205"/>
      <c r="Q61" s="205"/>
    </row>
    <row r="62" spans="1:17" s="218" customFormat="1" ht="12" customHeight="1">
      <c r="A62" s="241"/>
      <c r="B62" s="216"/>
      <c r="E62" s="205"/>
      <c r="F62" s="205"/>
      <c r="G62" s="205"/>
      <c r="H62" s="205"/>
      <c r="I62" s="205"/>
      <c r="J62" s="205"/>
      <c r="K62" s="205"/>
      <c r="L62" s="205"/>
      <c r="M62" s="205"/>
      <c r="N62" s="205"/>
      <c r="O62" s="205"/>
      <c r="P62" s="205"/>
      <c r="Q62" s="205"/>
    </row>
    <row r="63" spans="1:17" s="218" customFormat="1" ht="12" customHeight="1">
      <c r="A63" s="241"/>
      <c r="B63" s="216"/>
      <c r="E63" s="205"/>
      <c r="F63" s="205"/>
      <c r="G63" s="205"/>
      <c r="H63" s="205"/>
      <c r="I63" s="205"/>
      <c r="J63" s="205"/>
      <c r="K63" s="205"/>
      <c r="L63" s="205"/>
      <c r="M63" s="205"/>
      <c r="N63" s="205"/>
      <c r="O63" s="205"/>
      <c r="P63" s="205"/>
      <c r="Q63" s="205"/>
    </row>
    <row r="64" spans="1:17" s="218" customFormat="1" ht="12" customHeight="1">
      <c r="A64" s="241"/>
      <c r="B64" s="216"/>
      <c r="E64" s="205"/>
      <c r="F64" s="205"/>
      <c r="G64" s="205"/>
      <c r="H64" s="205"/>
      <c r="I64" s="205"/>
      <c r="J64" s="205"/>
      <c r="K64" s="205"/>
      <c r="L64" s="205"/>
      <c r="M64" s="205"/>
      <c r="N64" s="205"/>
      <c r="O64" s="205"/>
      <c r="P64" s="205"/>
      <c r="Q64" s="205"/>
    </row>
    <row r="65" spans="1:17" s="218" customFormat="1" ht="12" customHeight="1">
      <c r="A65" s="241"/>
      <c r="B65" s="216"/>
      <c r="E65" s="205"/>
      <c r="F65" s="205"/>
      <c r="G65" s="205"/>
      <c r="H65" s="205"/>
      <c r="I65" s="205"/>
      <c r="J65" s="205"/>
      <c r="K65" s="205"/>
      <c r="L65" s="205"/>
      <c r="M65" s="205"/>
      <c r="N65" s="205"/>
      <c r="O65" s="205"/>
      <c r="P65" s="205"/>
      <c r="Q65" s="205"/>
    </row>
    <row r="66" spans="1:17" s="218" customFormat="1" ht="12" customHeight="1">
      <c r="A66" s="241"/>
      <c r="B66" s="216"/>
      <c r="E66" s="205"/>
      <c r="F66" s="205"/>
      <c r="G66" s="205"/>
      <c r="H66" s="205"/>
      <c r="I66" s="205"/>
      <c r="J66" s="205"/>
      <c r="K66" s="205"/>
      <c r="L66" s="205"/>
      <c r="M66" s="205"/>
      <c r="N66" s="205"/>
      <c r="O66" s="205"/>
      <c r="P66" s="205"/>
      <c r="Q66" s="205"/>
    </row>
    <row r="67" spans="1:17" s="218" customFormat="1" ht="12" customHeight="1">
      <c r="A67" s="241"/>
      <c r="B67" s="216"/>
      <c r="E67" s="205"/>
      <c r="F67" s="205"/>
      <c r="G67" s="205"/>
      <c r="H67" s="205"/>
      <c r="I67" s="205"/>
      <c r="J67" s="205"/>
      <c r="K67" s="205"/>
      <c r="L67" s="205"/>
      <c r="M67" s="205"/>
      <c r="N67" s="205"/>
      <c r="O67" s="205"/>
      <c r="P67" s="205"/>
      <c r="Q67" s="205"/>
    </row>
    <row r="68" spans="1:17" s="218" customFormat="1" ht="12" customHeight="1">
      <c r="A68" s="241"/>
      <c r="B68" s="216"/>
      <c r="E68" s="205"/>
      <c r="F68" s="205"/>
      <c r="G68" s="205"/>
      <c r="H68" s="205"/>
      <c r="I68" s="205"/>
      <c r="J68" s="205"/>
      <c r="K68" s="205"/>
      <c r="L68" s="205"/>
      <c r="M68" s="205"/>
      <c r="N68" s="205"/>
      <c r="O68" s="205"/>
      <c r="P68" s="205"/>
      <c r="Q68" s="205"/>
    </row>
    <row r="69" spans="1:17" s="218" customFormat="1" ht="12" customHeight="1">
      <c r="A69" s="241"/>
      <c r="B69" s="216"/>
      <c r="E69" s="205"/>
      <c r="F69" s="205"/>
      <c r="G69" s="205"/>
      <c r="H69" s="205"/>
      <c r="I69" s="205"/>
      <c r="J69" s="205"/>
      <c r="K69" s="205"/>
      <c r="L69" s="205"/>
      <c r="M69" s="205"/>
      <c r="N69" s="205"/>
      <c r="O69" s="205"/>
      <c r="P69" s="205"/>
      <c r="Q69" s="205"/>
    </row>
    <row r="70" spans="1:17" s="218" customFormat="1" ht="12" customHeight="1">
      <c r="A70" s="241"/>
      <c r="B70" s="216"/>
      <c r="E70" s="205"/>
      <c r="F70" s="205"/>
      <c r="G70" s="205"/>
      <c r="H70" s="205"/>
      <c r="I70" s="205"/>
      <c r="J70" s="205"/>
      <c r="K70" s="205"/>
      <c r="L70" s="205"/>
      <c r="M70" s="205"/>
      <c r="N70" s="205"/>
      <c r="O70" s="205"/>
      <c r="P70" s="205"/>
      <c r="Q70" s="205"/>
    </row>
    <row r="71" spans="1:17" s="218" customFormat="1" ht="12" customHeight="1">
      <c r="A71" s="241"/>
      <c r="B71" s="216"/>
      <c r="E71" s="205"/>
      <c r="F71" s="205"/>
      <c r="G71" s="205"/>
      <c r="H71" s="205"/>
      <c r="I71" s="205"/>
      <c r="J71" s="205"/>
      <c r="K71" s="205"/>
      <c r="L71" s="205"/>
      <c r="M71" s="205"/>
      <c r="N71" s="205"/>
      <c r="O71" s="205"/>
      <c r="P71" s="205"/>
      <c r="Q71" s="205"/>
    </row>
    <row r="72" spans="1:17" s="218" customFormat="1" ht="12" customHeight="1">
      <c r="A72" s="241"/>
      <c r="B72" s="216"/>
      <c r="E72" s="205"/>
      <c r="F72" s="205"/>
      <c r="G72" s="205"/>
      <c r="H72" s="205"/>
      <c r="I72" s="205"/>
      <c r="J72" s="205"/>
      <c r="K72" s="205"/>
      <c r="L72" s="205"/>
      <c r="M72" s="205"/>
      <c r="N72" s="205"/>
      <c r="O72" s="205"/>
      <c r="P72" s="205"/>
      <c r="Q72" s="205"/>
    </row>
    <row r="73" spans="1:17" s="218" customFormat="1" ht="12" customHeight="1">
      <c r="A73" s="241"/>
      <c r="B73" s="216"/>
      <c r="E73" s="205"/>
      <c r="F73" s="205"/>
      <c r="G73" s="205"/>
      <c r="H73" s="205"/>
      <c r="I73" s="205"/>
      <c r="J73" s="205"/>
      <c r="K73" s="205"/>
      <c r="L73" s="205"/>
      <c r="M73" s="205"/>
      <c r="N73" s="205"/>
      <c r="O73" s="205"/>
      <c r="P73" s="205"/>
      <c r="Q73" s="205"/>
    </row>
    <row r="74" spans="1:17" s="218" customFormat="1" ht="12" customHeight="1">
      <c r="A74" s="241"/>
      <c r="B74" s="216"/>
      <c r="E74" s="205"/>
      <c r="F74" s="205"/>
      <c r="G74" s="205"/>
      <c r="H74" s="205"/>
      <c r="I74" s="205"/>
      <c r="J74" s="205"/>
      <c r="K74" s="205"/>
      <c r="L74" s="205"/>
      <c r="M74" s="205"/>
      <c r="N74" s="205"/>
      <c r="O74" s="205"/>
      <c r="P74" s="205"/>
      <c r="Q74" s="205"/>
    </row>
    <row r="75" spans="1:17" s="218" customFormat="1" ht="12" customHeight="1">
      <c r="A75" s="241"/>
      <c r="B75" s="216"/>
      <c r="E75" s="205"/>
      <c r="F75" s="205"/>
      <c r="G75" s="205"/>
      <c r="H75" s="205"/>
      <c r="I75" s="205"/>
      <c r="J75" s="205"/>
      <c r="K75" s="205"/>
      <c r="L75" s="205"/>
      <c r="M75" s="205"/>
      <c r="N75" s="205"/>
      <c r="O75" s="205"/>
      <c r="P75" s="205"/>
      <c r="Q75" s="205"/>
    </row>
    <row r="76" spans="1:17" s="218" customFormat="1" ht="12" customHeight="1">
      <c r="A76" s="241"/>
      <c r="B76" s="216"/>
      <c r="E76" s="205"/>
      <c r="F76" s="205"/>
      <c r="G76" s="205"/>
      <c r="H76" s="205"/>
      <c r="I76" s="205"/>
      <c r="J76" s="205"/>
      <c r="K76" s="205"/>
      <c r="L76" s="205"/>
      <c r="M76" s="205"/>
      <c r="N76" s="205"/>
      <c r="O76" s="205"/>
      <c r="P76" s="205"/>
      <c r="Q76" s="205"/>
    </row>
    <row r="77" spans="1:17" s="218" customFormat="1" ht="12" customHeight="1">
      <c r="A77" s="241"/>
      <c r="B77" s="216"/>
      <c r="E77" s="205"/>
      <c r="F77" s="205"/>
      <c r="G77" s="205"/>
      <c r="H77" s="205"/>
      <c r="I77" s="205"/>
      <c r="J77" s="205"/>
      <c r="K77" s="205"/>
      <c r="L77" s="205"/>
      <c r="M77" s="205"/>
      <c r="N77" s="205"/>
      <c r="O77" s="205"/>
      <c r="P77" s="205"/>
      <c r="Q77" s="205"/>
    </row>
    <row r="78" spans="1:17" s="218" customFormat="1" ht="12" customHeight="1">
      <c r="A78" s="241"/>
      <c r="B78" s="216"/>
      <c r="E78" s="205"/>
      <c r="F78" s="205"/>
      <c r="G78" s="205"/>
      <c r="H78" s="205"/>
      <c r="I78" s="205"/>
      <c r="J78" s="205"/>
      <c r="K78" s="205"/>
      <c r="L78" s="205"/>
      <c r="M78" s="205"/>
      <c r="N78" s="205"/>
      <c r="O78" s="205"/>
      <c r="P78" s="205"/>
      <c r="Q78" s="205"/>
    </row>
    <row r="79" spans="1:17" s="218" customFormat="1" ht="12" customHeight="1">
      <c r="A79" s="241"/>
      <c r="B79" s="216"/>
      <c r="E79" s="205"/>
      <c r="F79" s="205"/>
      <c r="G79" s="205"/>
      <c r="H79" s="205"/>
      <c r="I79" s="205"/>
      <c r="J79" s="205"/>
      <c r="K79" s="205"/>
      <c r="L79" s="205"/>
      <c r="M79" s="205"/>
      <c r="N79" s="205"/>
      <c r="O79" s="205"/>
      <c r="P79" s="205"/>
      <c r="Q79" s="205"/>
    </row>
    <row r="80" spans="1:17" s="218" customFormat="1" ht="12" customHeight="1">
      <c r="A80" s="241"/>
      <c r="B80" s="216"/>
      <c r="E80" s="205"/>
      <c r="F80" s="205"/>
      <c r="G80" s="205"/>
      <c r="H80" s="205"/>
      <c r="I80" s="205"/>
      <c r="J80" s="205"/>
      <c r="K80" s="205"/>
      <c r="L80" s="205"/>
      <c r="M80" s="205"/>
      <c r="N80" s="205"/>
      <c r="O80" s="205"/>
      <c r="P80" s="205"/>
      <c r="Q80" s="205"/>
    </row>
    <row r="81" spans="1:17" s="218" customFormat="1" ht="12" customHeight="1">
      <c r="A81" s="241"/>
      <c r="B81" s="216"/>
      <c r="E81" s="205"/>
      <c r="F81" s="205"/>
      <c r="G81" s="205"/>
      <c r="H81" s="205"/>
      <c r="I81" s="205"/>
      <c r="J81" s="205"/>
      <c r="K81" s="205"/>
      <c r="L81" s="205"/>
      <c r="M81" s="205"/>
      <c r="N81" s="205"/>
      <c r="O81" s="205"/>
      <c r="P81" s="205"/>
      <c r="Q81" s="205"/>
    </row>
  </sheetData>
  <mergeCells count="23">
    <mergeCell ref="A14:B14"/>
    <mergeCell ref="A1:D1"/>
    <mergeCell ref="A3:B3"/>
    <mergeCell ref="A4:B4"/>
    <mergeCell ref="A5:B5"/>
    <mergeCell ref="A13:B13"/>
    <mergeCell ref="A7:B7"/>
    <mergeCell ref="A8:B8"/>
    <mergeCell ref="A9:B9"/>
    <mergeCell ref="A10:B10"/>
    <mergeCell ref="A12:B12"/>
    <mergeCell ref="A40:D40"/>
    <mergeCell ref="A15:B15"/>
    <mergeCell ref="A18:B18"/>
    <mergeCell ref="A38:D38"/>
    <mergeCell ref="A29:B29"/>
    <mergeCell ref="A31:B31"/>
    <mergeCell ref="A33:B33"/>
    <mergeCell ref="A21:B21"/>
    <mergeCell ref="A22:B22"/>
    <mergeCell ref="A24:B24"/>
    <mergeCell ref="A28:B28"/>
    <mergeCell ref="A27:B27"/>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N125"/>
  <sheetViews>
    <sheetView topLeftCell="A31" zoomScaleNormal="100" workbookViewId="0">
      <selection activeCell="A126" sqref="A126"/>
    </sheetView>
  </sheetViews>
  <sheetFormatPr defaultColWidth="8.83203125" defaultRowHeight="11.25"/>
  <cols>
    <col min="1" max="1" width="76.6640625" style="205" customWidth="1"/>
    <col min="2" max="5" width="13.33203125" style="205" customWidth="1"/>
    <col min="6" max="17" width="3.6640625" style="205" customWidth="1"/>
    <col min="18" max="16384" width="8.83203125" style="205"/>
  </cols>
  <sheetData>
    <row r="1" spans="1:14" ht="15.75" customHeight="1">
      <c r="A1" s="1190" t="s">
        <v>1349</v>
      </c>
      <c r="B1" s="1046"/>
      <c r="C1" s="1046"/>
      <c r="D1" s="1046"/>
      <c r="E1" s="1046"/>
    </row>
    <row r="2" spans="1:14" ht="12" customHeight="1">
      <c r="A2" s="899"/>
      <c r="B2" s="897"/>
      <c r="C2" s="897"/>
      <c r="D2" s="425"/>
      <c r="E2" s="425"/>
      <c r="N2" s="240"/>
    </row>
    <row r="3" spans="1:14" ht="12.75" customHeight="1">
      <c r="A3" s="1140" t="s">
        <v>1350</v>
      </c>
      <c r="B3" s="1191"/>
      <c r="C3" s="1191"/>
      <c r="D3" s="1192"/>
      <c r="E3" s="1192"/>
      <c r="N3" s="240"/>
    </row>
    <row r="4" spans="1:14" ht="21.75" customHeight="1">
      <c r="A4" s="1103" t="s">
        <v>1351</v>
      </c>
      <c r="B4" s="1193"/>
      <c r="C4" s="1193"/>
      <c r="D4" s="1100"/>
      <c r="E4" s="1100"/>
      <c r="N4" s="240"/>
    </row>
    <row r="5" spans="1:14">
      <c r="A5" s="900"/>
      <c r="B5" s="901"/>
      <c r="C5" s="901"/>
      <c r="D5" s="336"/>
      <c r="E5" s="336"/>
    </row>
    <row r="6" spans="1:14" ht="22.5" customHeight="1">
      <c r="A6" s="1103" t="s">
        <v>1352</v>
      </c>
      <c r="B6" s="1193"/>
      <c r="C6" s="1193"/>
      <c r="D6" s="1100"/>
      <c r="E6" s="1100"/>
    </row>
    <row r="7" spans="1:14">
      <c r="A7" s="900"/>
      <c r="B7" s="901"/>
      <c r="C7" s="901"/>
      <c r="D7" s="336"/>
      <c r="E7" s="336"/>
    </row>
    <row r="8" spans="1:14" ht="22.5" customHeight="1">
      <c r="A8" s="1103" t="s">
        <v>1353</v>
      </c>
      <c r="B8" s="1193"/>
      <c r="C8" s="1193"/>
      <c r="D8" s="1084"/>
      <c r="E8" s="1084"/>
    </row>
    <row r="9" spans="1:14">
      <c r="A9" s="900"/>
      <c r="B9" s="901"/>
      <c r="C9" s="901"/>
      <c r="D9" s="336"/>
      <c r="E9" s="336"/>
    </row>
    <row r="10" spans="1:14">
      <c r="A10" s="1196" t="s">
        <v>1354</v>
      </c>
      <c r="B10" s="1197"/>
      <c r="C10" s="1197"/>
      <c r="D10" s="1198"/>
      <c r="E10" s="1198"/>
    </row>
    <row r="11" spans="1:14" ht="89.25" customHeight="1">
      <c r="A11" s="1199" t="s">
        <v>1474</v>
      </c>
      <c r="B11" s="1200"/>
      <c r="C11" s="1200"/>
      <c r="D11" s="1201"/>
      <c r="E11" s="1201"/>
    </row>
    <row r="12" spans="1:14">
      <c r="A12" s="900"/>
      <c r="B12" s="898"/>
      <c r="C12" s="898"/>
      <c r="D12" s="207"/>
      <c r="E12" s="207"/>
    </row>
    <row r="13" spans="1:14" ht="22.5" customHeight="1">
      <c r="A13" s="1103" t="s">
        <v>1355</v>
      </c>
      <c r="B13" s="1193"/>
      <c r="C13" s="1193"/>
      <c r="D13" s="1084"/>
      <c r="E13" s="1084"/>
    </row>
    <row r="14" spans="1:14">
      <c r="A14" s="207"/>
      <c r="B14" s="207"/>
      <c r="C14" s="207"/>
      <c r="D14" s="207"/>
      <c r="E14" s="207"/>
    </row>
    <row r="15" spans="1:14" ht="22.5" customHeight="1">
      <c r="A15" s="1103" t="s">
        <v>1334</v>
      </c>
      <c r="B15" s="1084"/>
      <c r="C15" s="1084"/>
      <c r="D15" s="1084"/>
      <c r="E15" s="1084"/>
    </row>
    <row r="16" spans="1:14">
      <c r="A16" s="207"/>
      <c r="B16" s="207"/>
      <c r="C16" s="207"/>
      <c r="D16" s="207"/>
      <c r="E16" s="207"/>
    </row>
    <row r="17" spans="1:5" ht="39" customHeight="1">
      <c r="A17" s="1201" t="s">
        <v>1398</v>
      </c>
      <c r="B17" s="1201"/>
      <c r="C17" s="1201"/>
      <c r="D17" s="1201"/>
      <c r="E17" s="1201"/>
    </row>
    <row r="18" spans="1:5">
      <c r="A18" s="207"/>
      <c r="B18" s="207"/>
      <c r="C18" s="207"/>
      <c r="D18" s="207"/>
      <c r="E18" s="207"/>
    </row>
    <row r="19" spans="1:5" ht="57.75" customHeight="1">
      <c r="A19" s="1120" t="s">
        <v>1475</v>
      </c>
      <c r="B19" s="1120"/>
      <c r="C19" s="1120"/>
      <c r="D19" s="1120"/>
      <c r="E19" s="1120"/>
    </row>
    <row r="20" spans="1:5">
      <c r="A20" s="881"/>
      <c r="B20" s="207"/>
      <c r="C20" s="207"/>
      <c r="D20" s="207"/>
      <c r="E20" s="207"/>
    </row>
    <row r="21" spans="1:5" ht="12.75" customHeight="1">
      <c r="A21" s="444" t="s">
        <v>1228</v>
      </c>
      <c r="B21" s="445"/>
      <c r="C21" s="445"/>
      <c r="D21" s="445"/>
      <c r="E21" s="445"/>
    </row>
    <row r="22" spans="1:5" ht="22.5" customHeight="1">
      <c r="A22" s="640" t="s">
        <v>903</v>
      </c>
      <c r="B22" s="818" t="s">
        <v>533</v>
      </c>
      <c r="C22" s="823" t="s">
        <v>1044</v>
      </c>
      <c r="D22" s="818" t="s">
        <v>1041</v>
      </c>
      <c r="E22" s="818" t="s">
        <v>1043</v>
      </c>
    </row>
    <row r="23" spans="1:5">
      <c r="A23" s="654" t="s">
        <v>570</v>
      </c>
      <c r="B23" s="821">
        <v>67</v>
      </c>
      <c r="C23" s="821">
        <v>57</v>
      </c>
      <c r="D23" s="821">
        <v>72</v>
      </c>
      <c r="E23" s="821">
        <v>83</v>
      </c>
    </row>
    <row r="24" spans="1:5">
      <c r="A24" s="654" t="s">
        <v>879</v>
      </c>
      <c r="B24" s="821">
        <v>19</v>
      </c>
      <c r="C24" s="821">
        <v>7</v>
      </c>
      <c r="D24" s="821">
        <v>14</v>
      </c>
      <c r="E24" s="821">
        <v>3</v>
      </c>
    </row>
    <row r="25" spans="1:5">
      <c r="A25" s="654" t="s">
        <v>880</v>
      </c>
      <c r="B25" s="821">
        <v>2</v>
      </c>
      <c r="C25" s="821">
        <v>8</v>
      </c>
      <c r="D25" s="821">
        <v>2</v>
      </c>
      <c r="E25" s="821">
        <v>1</v>
      </c>
    </row>
    <row r="26" spans="1:5">
      <c r="A26" s="654" t="s">
        <v>2</v>
      </c>
      <c r="B26" s="821">
        <v>2</v>
      </c>
      <c r="C26" s="821">
        <v>3</v>
      </c>
      <c r="D26" s="821">
        <v>1</v>
      </c>
      <c r="E26" s="821">
        <v>3</v>
      </c>
    </row>
    <row r="27" spans="1:5">
      <c r="A27" s="654" t="s">
        <v>881</v>
      </c>
      <c r="B27" s="821"/>
      <c r="C27" s="821">
        <v>3</v>
      </c>
      <c r="D27" s="821">
        <v>2</v>
      </c>
      <c r="E27" s="821">
        <v>4</v>
      </c>
    </row>
    <row r="28" spans="1:5">
      <c r="A28" s="654" t="s">
        <v>687</v>
      </c>
      <c r="B28" s="821"/>
      <c r="C28" s="821">
        <v>2</v>
      </c>
      <c r="D28" s="821"/>
      <c r="E28" s="821">
        <v>1</v>
      </c>
    </row>
    <row r="29" spans="1:5">
      <c r="A29" s="654" t="s">
        <v>882</v>
      </c>
      <c r="B29" s="821">
        <v>1</v>
      </c>
      <c r="C29" s="821">
        <v>2</v>
      </c>
      <c r="D29" s="821">
        <v>1</v>
      </c>
      <c r="E29" s="821"/>
    </row>
    <row r="30" spans="1:5">
      <c r="A30" s="654" t="s">
        <v>1022</v>
      </c>
      <c r="B30" s="821">
        <v>1</v>
      </c>
      <c r="C30" s="821"/>
      <c r="D30" s="821"/>
      <c r="E30" s="821"/>
    </row>
    <row r="31" spans="1:5">
      <c r="A31" s="654" t="s">
        <v>650</v>
      </c>
      <c r="B31" s="821">
        <v>1</v>
      </c>
      <c r="C31" s="821">
        <v>2</v>
      </c>
      <c r="D31" s="821">
        <v>1</v>
      </c>
      <c r="E31" s="821"/>
    </row>
    <row r="32" spans="1:5">
      <c r="A32" s="654" t="s">
        <v>4</v>
      </c>
      <c r="B32" s="821">
        <v>1</v>
      </c>
      <c r="C32" s="821">
        <v>1</v>
      </c>
      <c r="D32" s="821">
        <v>1</v>
      </c>
      <c r="E32" s="821"/>
    </row>
    <row r="33" spans="1:5">
      <c r="A33" s="654" t="s">
        <v>688</v>
      </c>
      <c r="B33" s="821">
        <v>1</v>
      </c>
      <c r="C33" s="821">
        <v>3</v>
      </c>
      <c r="D33" s="821">
        <v>1</v>
      </c>
      <c r="E33" s="821"/>
    </row>
    <row r="34" spans="1:5">
      <c r="A34" s="654" t="s">
        <v>3</v>
      </c>
      <c r="B34" s="821"/>
      <c r="C34" s="821">
        <v>1</v>
      </c>
      <c r="D34" s="821"/>
      <c r="E34" s="821">
        <v>2</v>
      </c>
    </row>
    <row r="35" spans="1:5">
      <c r="A35" s="660" t="s">
        <v>689</v>
      </c>
      <c r="B35" s="748">
        <v>5</v>
      </c>
      <c r="C35" s="748">
        <v>9</v>
      </c>
      <c r="D35" s="748">
        <v>6</v>
      </c>
      <c r="E35" s="748">
        <v>3</v>
      </c>
    </row>
    <row r="36" spans="1:5">
      <c r="A36" s="627" t="s">
        <v>679</v>
      </c>
      <c r="B36" s="896">
        <v>100</v>
      </c>
      <c r="C36" s="896">
        <v>100</v>
      </c>
      <c r="D36" s="896">
        <v>100</v>
      </c>
      <c r="E36" s="896">
        <v>100</v>
      </c>
    </row>
    <row r="37" spans="1:5">
      <c r="A37" s="207"/>
      <c r="B37" s="446"/>
      <c r="C37" s="446"/>
      <c r="D37" s="446"/>
      <c r="E37" s="446"/>
    </row>
    <row r="38" spans="1:5">
      <c r="A38" s="207"/>
      <c r="B38" s="207"/>
      <c r="C38" s="207"/>
      <c r="D38" s="207"/>
      <c r="E38" s="207"/>
    </row>
    <row r="39" spans="1:5" ht="11.25" customHeight="1">
      <c r="A39" s="1140" t="s">
        <v>549</v>
      </c>
      <c r="B39" s="1140"/>
      <c r="C39" s="1140"/>
      <c r="D39" s="1140"/>
      <c r="E39" s="1140"/>
    </row>
    <row r="40" spans="1:5" ht="45" customHeight="1">
      <c r="A40" s="1099" t="s">
        <v>1046</v>
      </c>
      <c r="B40" s="1100"/>
      <c r="C40" s="1100"/>
      <c r="D40" s="1100"/>
      <c r="E40" s="1100"/>
    </row>
    <row r="41" spans="1:5">
      <c r="A41" s="207"/>
      <c r="B41" s="207"/>
      <c r="C41" s="207"/>
      <c r="D41" s="207"/>
      <c r="E41" s="207"/>
    </row>
    <row r="42" spans="1:5" ht="33.75" customHeight="1">
      <c r="A42" s="1099" t="s">
        <v>1335</v>
      </c>
      <c r="B42" s="1100"/>
      <c r="C42" s="1100"/>
      <c r="D42" s="1100"/>
      <c r="E42" s="1100"/>
    </row>
    <row r="43" spans="1:5">
      <c r="A43" s="207"/>
      <c r="B43" s="207"/>
      <c r="C43" s="207"/>
      <c r="D43" s="207"/>
      <c r="E43" s="207"/>
    </row>
    <row r="44" spans="1:5" ht="45" customHeight="1">
      <c r="A44" s="1099" t="s">
        <v>1336</v>
      </c>
      <c r="B44" s="1100"/>
      <c r="C44" s="1100"/>
      <c r="D44" s="1100"/>
      <c r="E44" s="1100"/>
    </row>
    <row r="45" spans="1:5">
      <c r="A45" s="207"/>
      <c r="B45" s="207"/>
      <c r="C45" s="207"/>
      <c r="D45" s="207"/>
      <c r="E45" s="207"/>
    </row>
    <row r="46" spans="1:5" ht="10.5" customHeight="1">
      <c r="A46" s="1103" t="s">
        <v>1327</v>
      </c>
      <c r="B46" s="1084"/>
      <c r="C46" s="1084"/>
      <c r="D46" s="1084"/>
      <c r="E46" s="1084"/>
    </row>
    <row r="47" spans="1:5">
      <c r="A47" s="207"/>
      <c r="B47" s="207"/>
      <c r="C47" s="207"/>
      <c r="D47" s="207"/>
      <c r="E47" s="207"/>
    </row>
    <row r="48" spans="1:5">
      <c r="A48" s="1140" t="s">
        <v>110</v>
      </c>
      <c r="B48" s="1140"/>
      <c r="C48" s="1140"/>
      <c r="D48" s="1140"/>
      <c r="E48" s="1140"/>
    </row>
    <row r="49" spans="1:5" ht="10.5" customHeight="1">
      <c r="A49" s="1103" t="s">
        <v>954</v>
      </c>
      <c r="B49" s="1084"/>
      <c r="C49" s="1084"/>
      <c r="D49" s="1084"/>
      <c r="E49" s="1084"/>
    </row>
    <row r="50" spans="1:5">
      <c r="A50" s="207"/>
      <c r="B50" s="207"/>
      <c r="C50" s="207"/>
      <c r="D50" s="207"/>
      <c r="E50" s="207"/>
    </row>
    <row r="51" spans="1:5">
      <c r="A51" s="1103" t="s">
        <v>111</v>
      </c>
      <c r="B51" s="1084"/>
      <c r="C51" s="1084"/>
      <c r="D51" s="1084"/>
      <c r="E51" s="1084"/>
    </row>
    <row r="52" spans="1:5">
      <c r="A52" s="1103" t="s">
        <v>1337</v>
      </c>
      <c r="B52" s="1084"/>
      <c r="C52" s="1084"/>
      <c r="D52" s="1084"/>
      <c r="E52" s="1084"/>
    </row>
    <row r="53" spans="1:5">
      <c r="A53" s="1103" t="s">
        <v>1338</v>
      </c>
      <c r="B53" s="1084"/>
      <c r="C53" s="1084"/>
      <c r="D53" s="1084"/>
      <c r="E53" s="1084"/>
    </row>
    <row r="54" spans="1:5">
      <c r="A54" s="207"/>
      <c r="B54" s="207"/>
      <c r="C54" s="207"/>
      <c r="D54" s="207"/>
      <c r="E54" s="207"/>
    </row>
    <row r="55" spans="1:5" ht="22.5" customHeight="1">
      <c r="A55" s="1188" t="s">
        <v>1476</v>
      </c>
      <c r="B55" s="1188"/>
      <c r="C55" s="1188"/>
      <c r="D55" s="1188"/>
      <c r="E55" s="1188"/>
    </row>
    <row r="56" spans="1:5">
      <c r="A56" s="207"/>
      <c r="B56" s="207"/>
      <c r="C56" s="207"/>
      <c r="D56" s="207"/>
      <c r="E56" s="207"/>
    </row>
    <row r="57" spans="1:5" ht="33.75" customHeight="1">
      <c r="A57" s="1099" t="s">
        <v>1362</v>
      </c>
      <c r="B57" s="1100"/>
      <c r="C57" s="1100"/>
      <c r="D57" s="1100"/>
      <c r="E57" s="1100"/>
    </row>
    <row r="58" spans="1:5">
      <c r="A58" s="207"/>
      <c r="B58" s="207"/>
      <c r="C58" s="207"/>
      <c r="D58" s="207"/>
      <c r="E58" s="207"/>
    </row>
    <row r="59" spans="1:5" ht="12.75">
      <c r="A59" s="1101" t="s">
        <v>112</v>
      </c>
      <c r="B59" s="1194"/>
      <c r="C59" s="1194"/>
      <c r="D59" s="1194"/>
      <c r="E59" s="1194"/>
    </row>
    <row r="60" spans="1:5">
      <c r="A60" s="881"/>
      <c r="B60" s="207"/>
      <c r="C60" s="207"/>
      <c r="D60" s="207"/>
      <c r="E60" s="207"/>
    </row>
    <row r="61" spans="1:5">
      <c r="A61" s="415" t="s">
        <v>744</v>
      </c>
      <c r="D61" s="425"/>
      <c r="E61" s="425"/>
    </row>
    <row r="62" spans="1:5" ht="34.5" customHeight="1">
      <c r="A62" s="709" t="s">
        <v>113</v>
      </c>
      <c r="B62" s="683"/>
      <c r="C62" s="683"/>
      <c r="D62" s="818" t="s">
        <v>114</v>
      </c>
      <c r="E62" s="823" t="s">
        <v>1059</v>
      </c>
    </row>
    <row r="63" spans="1:5" ht="11.25" customHeight="1">
      <c r="A63" s="876">
        <v>2014</v>
      </c>
      <c r="B63" s="567"/>
      <c r="C63" s="567"/>
      <c r="D63" s="800"/>
      <c r="E63" s="800">
        <v>629</v>
      </c>
    </row>
    <row r="64" spans="1:5">
      <c r="A64" s="710">
        <v>2015</v>
      </c>
      <c r="B64" s="568"/>
      <c r="C64" s="568"/>
      <c r="D64" s="821">
        <v>160</v>
      </c>
      <c r="E64" s="821">
        <v>469</v>
      </c>
    </row>
    <row r="65" spans="1:5">
      <c r="A65" s="710">
        <v>2016</v>
      </c>
      <c r="B65" s="568"/>
      <c r="C65" s="568"/>
      <c r="D65" s="821">
        <v>99</v>
      </c>
      <c r="E65" s="821">
        <v>370</v>
      </c>
    </row>
    <row r="66" spans="1:5">
      <c r="A66" s="710">
        <v>2017</v>
      </c>
      <c r="B66" s="568"/>
      <c r="C66" s="568"/>
      <c r="D66" s="821">
        <v>100</v>
      </c>
      <c r="E66" s="821">
        <v>270</v>
      </c>
    </row>
    <row r="67" spans="1:5">
      <c r="A67" s="710">
        <v>2018</v>
      </c>
      <c r="B67" s="568"/>
      <c r="C67" s="568"/>
      <c r="D67" s="821">
        <v>160</v>
      </c>
      <c r="E67" s="821">
        <v>110</v>
      </c>
    </row>
    <row r="68" spans="1:5">
      <c r="A68" s="710">
        <v>2019</v>
      </c>
      <c r="B68" s="568"/>
      <c r="C68" s="568"/>
      <c r="D68" s="821">
        <v>110</v>
      </c>
      <c r="E68" s="821"/>
    </row>
    <row r="69" spans="1:5">
      <c r="A69" s="207"/>
      <c r="B69" s="207"/>
      <c r="C69" s="207"/>
      <c r="D69" s="207"/>
      <c r="E69" s="207"/>
    </row>
    <row r="70" spans="1:5">
      <c r="A70" s="1140" t="s">
        <v>115</v>
      </c>
      <c r="B70" s="1192"/>
      <c r="C70" s="1192"/>
      <c r="D70" s="1192"/>
      <c r="E70" s="1192"/>
    </row>
    <row r="71" spans="1:5" ht="33.75" customHeight="1">
      <c r="A71" s="1099" t="s">
        <v>1238</v>
      </c>
      <c r="B71" s="1100"/>
      <c r="C71" s="1100"/>
      <c r="D71" s="1100"/>
      <c r="E71" s="1100"/>
    </row>
    <row r="72" spans="1:5">
      <c r="A72" s="207"/>
      <c r="B72" s="207"/>
      <c r="C72" s="207"/>
      <c r="D72" s="207"/>
      <c r="E72" s="207"/>
    </row>
    <row r="73" spans="1:5" ht="22.5" customHeight="1">
      <c r="A73" s="1099" t="s">
        <v>955</v>
      </c>
      <c r="B73" s="1100"/>
      <c r="C73" s="1100"/>
      <c r="D73" s="1100"/>
      <c r="E73" s="1100"/>
    </row>
    <row r="74" spans="1:5">
      <c r="A74" s="207"/>
      <c r="B74" s="207"/>
      <c r="C74" s="207"/>
      <c r="D74" s="207"/>
      <c r="E74" s="207"/>
    </row>
    <row r="75" spans="1:5" ht="45" customHeight="1">
      <c r="A75" s="1099" t="s">
        <v>1477</v>
      </c>
      <c r="B75" s="1100"/>
      <c r="C75" s="1100"/>
      <c r="D75" s="1100"/>
      <c r="E75" s="1100"/>
    </row>
    <row r="76" spans="1:5">
      <c r="A76" s="207"/>
      <c r="B76" s="425"/>
      <c r="C76" s="425"/>
      <c r="D76" s="425"/>
      <c r="E76" s="425"/>
    </row>
    <row r="77" spans="1:5" ht="12.75">
      <c r="A77" s="1101" t="s">
        <v>836</v>
      </c>
      <c r="B77" s="1194"/>
      <c r="C77" s="1194"/>
      <c r="D77" s="1194"/>
      <c r="E77" s="1194"/>
    </row>
    <row r="78" spans="1:5">
      <c r="A78" s="881"/>
      <c r="B78" s="842"/>
      <c r="C78" s="778">
        <v>2014</v>
      </c>
      <c r="D78" s="522"/>
      <c r="E78" s="466">
        <v>2013</v>
      </c>
    </row>
    <row r="79" spans="1:5" ht="21.75" customHeight="1">
      <c r="A79" s="628" t="s">
        <v>744</v>
      </c>
      <c r="B79" s="818" t="s">
        <v>1041</v>
      </c>
      <c r="C79" s="818" t="s">
        <v>1042</v>
      </c>
      <c r="D79" s="672" t="s">
        <v>1041</v>
      </c>
      <c r="E79" s="672" t="s">
        <v>1042</v>
      </c>
    </row>
    <row r="80" spans="1:5">
      <c r="A80" s="654" t="s">
        <v>837</v>
      </c>
      <c r="B80" s="756">
        <v>748</v>
      </c>
      <c r="C80" s="756"/>
      <c r="D80" s="570">
        <v>648</v>
      </c>
      <c r="E80" s="570">
        <v>1</v>
      </c>
    </row>
    <row r="81" spans="1:5">
      <c r="A81" s="654" t="s">
        <v>938</v>
      </c>
      <c r="B81" s="756">
        <v>159</v>
      </c>
      <c r="C81" s="756"/>
      <c r="D81" s="570">
        <v>161</v>
      </c>
      <c r="E81" s="570"/>
    </row>
    <row r="82" spans="1:5">
      <c r="A82" s="654" t="s">
        <v>930</v>
      </c>
      <c r="B82" s="756">
        <v>140</v>
      </c>
      <c r="C82" s="756">
        <v>2</v>
      </c>
      <c r="D82" s="570">
        <v>171</v>
      </c>
      <c r="E82" s="570">
        <v>4</v>
      </c>
    </row>
    <row r="83" spans="1:5">
      <c r="A83" s="654" t="s">
        <v>931</v>
      </c>
      <c r="B83" s="756">
        <v>31</v>
      </c>
      <c r="C83" s="756">
        <v>1</v>
      </c>
      <c r="D83" s="570">
        <v>113</v>
      </c>
      <c r="E83" s="570">
        <v>9</v>
      </c>
    </row>
    <row r="84" spans="1:5">
      <c r="A84" s="660" t="s">
        <v>475</v>
      </c>
      <c r="B84" s="748">
        <v>171</v>
      </c>
      <c r="C84" s="748">
        <v>43</v>
      </c>
      <c r="D84" s="545">
        <v>114</v>
      </c>
      <c r="E84" s="545">
        <v>46</v>
      </c>
    </row>
    <row r="85" spans="1:5">
      <c r="A85" s="627" t="s">
        <v>679</v>
      </c>
      <c r="B85" s="749">
        <v>1249</v>
      </c>
      <c r="C85" s="749">
        <v>47</v>
      </c>
      <c r="D85" s="615">
        <v>1207</v>
      </c>
      <c r="E85" s="615">
        <v>61</v>
      </c>
    </row>
    <row r="86" spans="1:5">
      <c r="A86" s="378"/>
      <c r="B86" s="264"/>
      <c r="C86" s="264"/>
      <c r="D86" s="222"/>
      <c r="E86" s="222"/>
    </row>
    <row r="87" spans="1:5" ht="11.25" customHeight="1">
      <c r="A87" s="1084" t="s">
        <v>1401</v>
      </c>
      <c r="B87" s="1195"/>
      <c r="C87" s="1195"/>
      <c r="D87" s="1195"/>
      <c r="E87" s="1195"/>
    </row>
    <row r="88" spans="1:5">
      <c r="A88" s="207"/>
      <c r="B88" s="207"/>
      <c r="C88" s="207"/>
      <c r="D88" s="207"/>
      <c r="E88" s="207"/>
    </row>
    <row r="89" spans="1:5" ht="22.5" customHeight="1">
      <c r="A89" s="1099" t="s">
        <v>1047</v>
      </c>
      <c r="B89" s="1100"/>
      <c r="C89" s="1100"/>
      <c r="D89" s="1100"/>
      <c r="E89" s="1100"/>
    </row>
    <row r="90" spans="1:5" ht="11.25" customHeight="1">
      <c r="A90" s="294"/>
      <c r="B90" s="328"/>
      <c r="C90" s="328"/>
      <c r="D90" s="328"/>
      <c r="E90" s="328"/>
    </row>
    <row r="91" spans="1:5">
      <c r="A91" s="1140" t="s">
        <v>476</v>
      </c>
      <c r="B91" s="1192"/>
      <c r="C91" s="1192"/>
      <c r="D91" s="1192"/>
      <c r="E91" s="1192"/>
    </row>
    <row r="92" spans="1:5" ht="22.5" customHeight="1">
      <c r="A92" s="1099" t="s">
        <v>1402</v>
      </c>
      <c r="B92" s="1100"/>
      <c r="C92" s="1100"/>
      <c r="D92" s="1100"/>
      <c r="E92" s="1100"/>
    </row>
    <row r="93" spans="1:5">
      <c r="A93" s="207"/>
      <c r="B93" s="207"/>
      <c r="C93" s="207"/>
      <c r="D93" s="207"/>
      <c r="E93" s="207"/>
    </row>
    <row r="94" spans="1:5">
      <c r="A94" s="1140" t="s">
        <v>657</v>
      </c>
      <c r="B94" s="1192"/>
      <c r="C94" s="1192"/>
      <c r="D94" s="1192"/>
      <c r="E94" s="1192"/>
    </row>
    <row r="95" spans="1:5" ht="33" customHeight="1">
      <c r="A95" s="1099" t="s">
        <v>1062</v>
      </c>
      <c r="B95" s="1100"/>
      <c r="C95" s="1100"/>
      <c r="D95" s="1100"/>
      <c r="E95" s="1100"/>
    </row>
    <row r="96" spans="1:5">
      <c r="A96" s="881"/>
      <c r="B96" s="425"/>
      <c r="C96" s="425"/>
      <c r="D96" s="425"/>
      <c r="E96" s="425"/>
    </row>
    <row r="97" spans="1:5">
      <c r="A97" s="1088" t="s">
        <v>744</v>
      </c>
      <c r="B97" s="1202"/>
      <c r="C97" s="711"/>
      <c r="D97" s="818" t="s">
        <v>1208</v>
      </c>
      <c r="E97" s="672" t="s">
        <v>1098</v>
      </c>
    </row>
    <row r="98" spans="1:5" ht="11.25" customHeight="1">
      <c r="A98" s="1040" t="s">
        <v>143</v>
      </c>
      <c r="B98" s="1040"/>
      <c r="C98" s="567"/>
      <c r="D98" s="756">
        <v>537</v>
      </c>
      <c r="E98" s="570">
        <v>571</v>
      </c>
    </row>
    <row r="99" spans="1:5" ht="11.25" customHeight="1">
      <c r="A99" s="1040" t="s">
        <v>485</v>
      </c>
      <c r="B99" s="1040"/>
      <c r="C99" s="567"/>
      <c r="D99" s="756">
        <v>129</v>
      </c>
      <c r="E99" s="570">
        <v>94</v>
      </c>
    </row>
    <row r="100" spans="1:5" ht="11.25" customHeight="1">
      <c r="A100" s="1049" t="s">
        <v>560</v>
      </c>
      <c r="B100" s="1049"/>
      <c r="C100" s="544"/>
      <c r="D100" s="748">
        <v>-571</v>
      </c>
      <c r="E100" s="545">
        <v>-388</v>
      </c>
    </row>
    <row r="101" spans="1:5">
      <c r="A101" s="651"/>
      <c r="B101" s="712"/>
      <c r="C101" s="607"/>
      <c r="D101" s="756">
        <v>95</v>
      </c>
      <c r="E101" s="570">
        <v>277</v>
      </c>
    </row>
    <row r="102" spans="1:5" ht="12" customHeight="1">
      <c r="A102" s="1049" t="s">
        <v>87</v>
      </c>
      <c r="B102" s="1049"/>
      <c r="C102" s="544"/>
      <c r="D102" s="748">
        <v>-1</v>
      </c>
      <c r="E102" s="545">
        <v>-1</v>
      </c>
    </row>
    <row r="103" spans="1:5" ht="12" customHeight="1">
      <c r="A103" s="1135" t="s">
        <v>1200</v>
      </c>
      <c r="B103" s="1040"/>
      <c r="C103" s="567"/>
      <c r="D103" s="756">
        <v>94</v>
      </c>
      <c r="E103" s="570">
        <v>276</v>
      </c>
    </row>
    <row r="104" spans="1:5" ht="12" customHeight="1">
      <c r="A104" s="651"/>
      <c r="B104" s="643"/>
      <c r="C104" s="567"/>
      <c r="D104" s="769"/>
      <c r="E104" s="567"/>
    </row>
    <row r="105" spans="1:5">
      <c r="A105" s="1040" t="s">
        <v>31</v>
      </c>
      <c r="B105" s="1040"/>
      <c r="C105" s="567"/>
      <c r="D105" s="756">
        <v>2005</v>
      </c>
      <c r="E105" s="570">
        <v>1884</v>
      </c>
    </row>
    <row r="106" spans="1:5">
      <c r="A106" s="1040" t="s">
        <v>398</v>
      </c>
      <c r="B106" s="1040"/>
      <c r="C106" s="567"/>
      <c r="D106" s="822">
        <v>0.05</v>
      </c>
      <c r="E106" s="655">
        <v>0.15</v>
      </c>
    </row>
    <row r="107" spans="1:5">
      <c r="A107" s="643"/>
      <c r="B107" s="643"/>
      <c r="C107" s="567"/>
      <c r="D107" s="769"/>
      <c r="E107" s="567"/>
    </row>
    <row r="108" spans="1:5">
      <c r="A108" s="625" t="s">
        <v>658</v>
      </c>
      <c r="B108" s="625"/>
      <c r="C108" s="625"/>
      <c r="D108" s="843"/>
      <c r="E108" s="625"/>
    </row>
    <row r="109" spans="1:5">
      <c r="A109" s="651"/>
      <c r="B109" s="712"/>
      <c r="C109" s="607"/>
      <c r="D109" s="810"/>
      <c r="E109" s="659"/>
    </row>
    <row r="110" spans="1:5">
      <c r="A110" s="1040" t="s">
        <v>611</v>
      </c>
      <c r="B110" s="1040"/>
      <c r="C110" s="567"/>
      <c r="D110" s="756">
        <v>5280</v>
      </c>
      <c r="E110" s="570">
        <v>5209</v>
      </c>
    </row>
    <row r="111" spans="1:5">
      <c r="A111" s="1049" t="s">
        <v>364</v>
      </c>
      <c r="B111" s="1049"/>
      <c r="C111" s="544"/>
      <c r="D111" s="748">
        <v>-673</v>
      </c>
      <c r="E111" s="545">
        <v>-913</v>
      </c>
    </row>
    <row r="112" spans="1:5">
      <c r="A112" s="626"/>
      <c r="B112" s="567"/>
      <c r="C112" s="567"/>
      <c r="D112" s="756">
        <v>4607</v>
      </c>
      <c r="E112" s="570">
        <v>4296</v>
      </c>
    </row>
    <row r="113" spans="1:5">
      <c r="A113" s="646"/>
      <c r="B113" s="646"/>
      <c r="C113" s="646"/>
      <c r="D113" s="831"/>
      <c r="E113" s="646"/>
    </row>
    <row r="114" spans="1:5">
      <c r="A114" s="1040" t="s">
        <v>100</v>
      </c>
      <c r="B114" s="1040"/>
      <c r="C114" s="567"/>
      <c r="D114" s="844">
        <v>43.5</v>
      </c>
      <c r="E114" s="708">
        <v>43.9</v>
      </c>
    </row>
    <row r="115" spans="1:5">
      <c r="A115" s="207"/>
      <c r="B115" s="207"/>
      <c r="C115" s="207"/>
      <c r="D115" s="207"/>
      <c r="E115" s="207"/>
    </row>
    <row r="116" spans="1:5">
      <c r="A116" s="207"/>
      <c r="B116" s="207"/>
      <c r="C116" s="207"/>
      <c r="D116" s="207"/>
      <c r="E116" s="207"/>
    </row>
    <row r="117" spans="1:5">
      <c r="A117" s="207"/>
      <c r="B117" s="207"/>
      <c r="C117" s="207"/>
      <c r="D117" s="207"/>
      <c r="E117" s="207"/>
    </row>
    <row r="118" spans="1:5">
      <c r="A118" s="207"/>
      <c r="B118" s="207"/>
      <c r="C118" s="207"/>
      <c r="D118" s="207"/>
      <c r="E118" s="207"/>
    </row>
    <row r="119" spans="1:5">
      <c r="A119" s="207"/>
      <c r="B119" s="207"/>
      <c r="C119" s="207"/>
      <c r="D119" s="207"/>
      <c r="E119" s="207"/>
    </row>
    <row r="120" spans="1:5">
      <c r="A120" s="207"/>
      <c r="B120" s="207"/>
      <c r="C120" s="207"/>
      <c r="D120" s="207"/>
      <c r="E120" s="207"/>
    </row>
    <row r="121" spans="1:5">
      <c r="A121" s="377"/>
      <c r="B121" s="222"/>
      <c r="C121" s="222"/>
      <c r="D121" s="431"/>
      <c r="E121" s="346"/>
    </row>
    <row r="125" spans="1:5">
      <c r="A125" s="207"/>
      <c r="B125" s="207"/>
      <c r="C125" s="207"/>
      <c r="D125" s="207"/>
      <c r="E125" s="207"/>
    </row>
  </sheetData>
  <mergeCells count="46">
    <mergeCell ref="A97:B97"/>
    <mergeCell ref="A92:E92"/>
    <mergeCell ref="A94:E94"/>
    <mergeCell ref="A95:E95"/>
    <mergeCell ref="A89:E89"/>
    <mergeCell ref="A91:E91"/>
    <mergeCell ref="A114:B114"/>
    <mergeCell ref="A98:B98"/>
    <mergeCell ref="A99:B99"/>
    <mergeCell ref="A100:B100"/>
    <mergeCell ref="A111:B111"/>
    <mergeCell ref="A110:B110"/>
    <mergeCell ref="A106:B106"/>
    <mergeCell ref="A105:B105"/>
    <mergeCell ref="A102:B102"/>
    <mergeCell ref="A103:B103"/>
    <mergeCell ref="A73:E73"/>
    <mergeCell ref="A75:E75"/>
    <mergeCell ref="A49:E49"/>
    <mergeCell ref="A52:E52"/>
    <mergeCell ref="A51:E51"/>
    <mergeCell ref="A53:E53"/>
    <mergeCell ref="A55:E55"/>
    <mergeCell ref="A57:E57"/>
    <mergeCell ref="A70:E70"/>
    <mergeCell ref="A77:E77"/>
    <mergeCell ref="A87:E87"/>
    <mergeCell ref="A10:E10"/>
    <mergeCell ref="A46:E46"/>
    <mergeCell ref="A11:E11"/>
    <mergeCell ref="A13:E13"/>
    <mergeCell ref="A15:E15"/>
    <mergeCell ref="A17:E17"/>
    <mergeCell ref="A19:E19"/>
    <mergeCell ref="A39:E39"/>
    <mergeCell ref="A40:E40"/>
    <mergeCell ref="A42:E42"/>
    <mergeCell ref="A44:E44"/>
    <mergeCell ref="A59:E59"/>
    <mergeCell ref="A48:E48"/>
    <mergeCell ref="A71:E71"/>
    <mergeCell ref="A1:E1"/>
    <mergeCell ref="A3:E3"/>
    <mergeCell ref="A4:E4"/>
    <mergeCell ref="A6:E6"/>
    <mergeCell ref="A8:E8"/>
  </mergeCells>
  <pageMargins left="0.7" right="0.7" top="0.75" bottom="0.75" header="0.3" footer="0.3"/>
  <pageSetup paperSize="9" scale="84" orientation="portrait" r:id="rId1"/>
  <rowBreaks count="2" manualBreakCount="2">
    <brk id="20" max="4" man="1"/>
    <brk id="58"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E5"/>
  <sheetViews>
    <sheetView zoomScaleNormal="100" workbookViewId="0">
      <selection activeCell="C22" sqref="C22"/>
    </sheetView>
  </sheetViews>
  <sheetFormatPr defaultColWidth="8.83203125" defaultRowHeight="11.25"/>
  <cols>
    <col min="1" max="5" width="26" style="205" customWidth="1"/>
    <col min="6" max="17" width="3.6640625" style="205" customWidth="1"/>
    <col min="18" max="16384" width="8.83203125" style="205"/>
  </cols>
  <sheetData>
    <row r="1" spans="1:5" ht="15.75" customHeight="1">
      <c r="A1" s="1203" t="s">
        <v>1280</v>
      </c>
      <c r="B1" s="1203"/>
      <c r="C1" s="1203"/>
      <c r="D1" s="1203"/>
      <c r="E1" s="1203"/>
    </row>
    <row r="2" spans="1:5" ht="11.25" customHeight="1">
      <c r="A2" s="207"/>
      <c r="B2" s="207"/>
      <c r="C2" s="207"/>
      <c r="D2" s="207"/>
      <c r="E2" s="207"/>
    </row>
    <row r="3" spans="1:5" ht="91.5" customHeight="1">
      <c r="A3" s="1099" t="s">
        <v>1396</v>
      </c>
      <c r="B3" s="1100"/>
      <c r="C3" s="1100"/>
      <c r="D3" s="1100"/>
      <c r="E3" s="1100"/>
    </row>
    <row r="4" spans="1:5" s="1007" customFormat="1" ht="12.75"/>
    <row r="5" spans="1:5" ht="12" customHeight="1">
      <c r="A5" s="1204"/>
      <c r="B5" s="1205"/>
      <c r="C5" s="1205"/>
      <c r="D5" s="1205"/>
      <c r="E5" s="1205"/>
    </row>
  </sheetData>
  <mergeCells count="3">
    <mergeCell ref="A1:E1"/>
    <mergeCell ref="A3:E3"/>
    <mergeCell ref="A5:E5"/>
  </mergeCells>
  <pageMargins left="0.7" right="0.7" top="0.75" bottom="0.75" header="0.3" footer="0.3"/>
  <pageSetup paperSize="9" scale="84" orientation="portrait"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36"/>
  <sheetViews>
    <sheetView zoomScaleNormal="100" workbookViewId="0">
      <selection activeCell="H34" sqref="H34"/>
    </sheetView>
  </sheetViews>
  <sheetFormatPr defaultColWidth="8.83203125" defaultRowHeight="11.25"/>
  <cols>
    <col min="1" max="1" width="43.33203125" style="355" customWidth="1"/>
    <col min="2" max="9" width="10.83203125" style="233" customWidth="1"/>
    <col min="10" max="17" width="3.6640625" style="205" customWidth="1"/>
    <col min="18" max="16384" width="8.83203125" style="244"/>
  </cols>
  <sheetData>
    <row r="1" spans="1:17" ht="15.75" customHeight="1">
      <c r="A1" s="1085" t="s">
        <v>1227</v>
      </c>
      <c r="B1" s="1206"/>
      <c r="C1" s="1206"/>
      <c r="D1" s="1206"/>
      <c r="E1" s="1206"/>
      <c r="F1" s="1206"/>
      <c r="G1" s="1206"/>
      <c r="H1" s="1206"/>
      <c r="I1" s="1206"/>
    </row>
    <row r="2" spans="1:17">
      <c r="A2" s="377"/>
      <c r="B2" s="259"/>
      <c r="C2" s="259"/>
      <c r="D2" s="259"/>
      <c r="E2" s="259"/>
      <c r="F2" s="259"/>
      <c r="G2" s="259"/>
      <c r="H2" s="259"/>
      <c r="I2" s="259"/>
    </row>
    <row r="3" spans="1:17">
      <c r="A3" s="1207" t="s">
        <v>614</v>
      </c>
      <c r="B3" s="1207"/>
      <c r="C3" s="1207"/>
      <c r="D3" s="521" t="s">
        <v>1151</v>
      </c>
      <c r="E3" s="521" t="s">
        <v>1151</v>
      </c>
      <c r="F3" s="520" t="s">
        <v>1151</v>
      </c>
      <c r="G3" s="520" t="s">
        <v>1151</v>
      </c>
      <c r="H3" s="520" t="s">
        <v>1151</v>
      </c>
      <c r="I3" s="520" t="s">
        <v>1151</v>
      </c>
      <c r="J3" s="207"/>
      <c r="K3" s="207"/>
      <c r="L3" s="207"/>
      <c r="M3" s="207"/>
      <c r="N3" s="207"/>
      <c r="O3" s="207"/>
      <c r="P3" s="207"/>
      <c r="Q3" s="207"/>
    </row>
    <row r="4" spans="1:17">
      <c r="A4" s="628" t="s">
        <v>744</v>
      </c>
      <c r="B4" s="845" t="s">
        <v>1379</v>
      </c>
      <c r="C4" s="845" t="s">
        <v>1380</v>
      </c>
      <c r="D4" s="845" t="s">
        <v>1381</v>
      </c>
      <c r="E4" s="845" t="s">
        <v>1382</v>
      </c>
      <c r="F4" s="650" t="s">
        <v>1383</v>
      </c>
      <c r="G4" s="650" t="s">
        <v>1384</v>
      </c>
      <c r="H4" s="650" t="s">
        <v>1385</v>
      </c>
      <c r="I4" s="650" t="s">
        <v>1386</v>
      </c>
    </row>
    <row r="5" spans="1:17">
      <c r="A5" s="956" t="s">
        <v>1237</v>
      </c>
      <c r="B5" s="769"/>
      <c r="C5" s="769"/>
      <c r="D5" s="769"/>
      <c r="E5" s="769"/>
      <c r="F5" s="642"/>
      <c r="G5" s="642"/>
      <c r="H5" s="642"/>
      <c r="I5" s="642"/>
    </row>
    <row r="6" spans="1:17" ht="11.25" customHeight="1">
      <c r="A6" s="957" t="s">
        <v>533</v>
      </c>
      <c r="B6" s="756">
        <v>1549</v>
      </c>
      <c r="C6" s="756">
        <v>1117</v>
      </c>
      <c r="D6" s="756">
        <v>1116</v>
      </c>
      <c r="E6" s="756">
        <v>997</v>
      </c>
      <c r="F6" s="570">
        <v>1403</v>
      </c>
      <c r="G6" s="570">
        <v>1199</v>
      </c>
      <c r="H6" s="570">
        <v>1137</v>
      </c>
      <c r="I6" s="570">
        <v>867</v>
      </c>
    </row>
    <row r="7" spans="1:17" ht="11.25" customHeight="1">
      <c r="A7" s="625" t="s">
        <v>332</v>
      </c>
      <c r="B7" s="756">
        <v>17</v>
      </c>
      <c r="C7" s="756">
        <v>10</v>
      </c>
      <c r="D7" s="756">
        <v>12</v>
      </c>
      <c r="E7" s="756">
        <v>12</v>
      </c>
      <c r="F7" s="570">
        <v>22</v>
      </c>
      <c r="G7" s="570">
        <v>18</v>
      </c>
      <c r="H7" s="570">
        <v>19</v>
      </c>
      <c r="I7" s="570">
        <v>6</v>
      </c>
    </row>
    <row r="8" spans="1:17" ht="11.25" customHeight="1">
      <c r="A8" s="654" t="s">
        <v>681</v>
      </c>
      <c r="B8" s="756">
        <v>-1375</v>
      </c>
      <c r="C8" s="756">
        <v>-964</v>
      </c>
      <c r="D8" s="756">
        <v>-983</v>
      </c>
      <c r="E8" s="756">
        <v>-898</v>
      </c>
      <c r="F8" s="570">
        <v>-1204</v>
      </c>
      <c r="G8" s="570">
        <v>-1054</v>
      </c>
      <c r="H8" s="570">
        <v>-1014</v>
      </c>
      <c r="I8" s="570">
        <v>-771</v>
      </c>
    </row>
    <row r="9" spans="1:17" ht="11.25" customHeight="1">
      <c r="A9" s="625" t="s">
        <v>442</v>
      </c>
      <c r="B9" s="756">
        <v>-30</v>
      </c>
      <c r="C9" s="756">
        <v>-29</v>
      </c>
      <c r="D9" s="756">
        <v>-27</v>
      </c>
      <c r="E9" s="756">
        <v>-29</v>
      </c>
      <c r="F9" s="570">
        <v>-28</v>
      </c>
      <c r="G9" s="570">
        <v>-29</v>
      </c>
      <c r="H9" s="570">
        <v>-31</v>
      </c>
      <c r="I9" s="570">
        <v>-31</v>
      </c>
    </row>
    <row r="10" spans="1:17" ht="11.25" customHeight="1">
      <c r="A10" s="625" t="s">
        <v>29</v>
      </c>
      <c r="B10" s="756">
        <v>4</v>
      </c>
      <c r="C10" s="756">
        <v>7</v>
      </c>
      <c r="D10" s="756">
        <v>5</v>
      </c>
      <c r="E10" s="756">
        <v>10</v>
      </c>
      <c r="F10" s="570">
        <v>8</v>
      </c>
      <c r="G10" s="570">
        <v>6</v>
      </c>
      <c r="H10" s="570">
        <v>7</v>
      </c>
      <c r="I10" s="570">
        <v>6</v>
      </c>
    </row>
    <row r="11" spans="1:17" ht="11.25" customHeight="1">
      <c r="A11" s="656" t="s">
        <v>200</v>
      </c>
      <c r="B11" s="756">
        <v>166</v>
      </c>
      <c r="C11" s="756">
        <v>141</v>
      </c>
      <c r="D11" s="756">
        <v>123</v>
      </c>
      <c r="E11" s="756">
        <v>92</v>
      </c>
      <c r="F11" s="570">
        <v>202</v>
      </c>
      <c r="G11" s="570">
        <v>140</v>
      </c>
      <c r="H11" s="570">
        <v>119</v>
      </c>
      <c r="I11" s="570">
        <v>77</v>
      </c>
    </row>
    <row r="12" spans="1:17" ht="11.25" customHeight="1">
      <c r="A12" s="625" t="s">
        <v>196</v>
      </c>
      <c r="B12" s="756">
        <v>-9</v>
      </c>
      <c r="C12" s="756">
        <v>-12</v>
      </c>
      <c r="D12" s="756">
        <v>-4</v>
      </c>
      <c r="E12" s="756">
        <v>-3</v>
      </c>
      <c r="F12" s="570">
        <v>-11</v>
      </c>
      <c r="G12" s="570">
        <v>-4</v>
      </c>
      <c r="H12" s="570">
        <v>-5</v>
      </c>
      <c r="I12" s="570">
        <v>1</v>
      </c>
    </row>
    <row r="13" spans="1:17" ht="11.25" customHeight="1">
      <c r="A13" s="625" t="s">
        <v>985</v>
      </c>
      <c r="B13" s="756"/>
      <c r="C13" s="756"/>
      <c r="D13" s="756"/>
      <c r="E13" s="756"/>
      <c r="F13" s="570"/>
      <c r="G13" s="570"/>
      <c r="H13" s="570"/>
      <c r="I13" s="570">
        <v>25</v>
      </c>
    </row>
    <row r="14" spans="1:17" ht="11.25" customHeight="1">
      <c r="A14" s="656" t="s">
        <v>674</v>
      </c>
      <c r="B14" s="756">
        <v>157</v>
      </c>
      <c r="C14" s="756">
        <v>129</v>
      </c>
      <c r="D14" s="756">
        <v>119</v>
      </c>
      <c r="E14" s="756">
        <v>89</v>
      </c>
      <c r="F14" s="570">
        <v>191</v>
      </c>
      <c r="G14" s="570">
        <v>136</v>
      </c>
      <c r="H14" s="570">
        <v>113</v>
      </c>
      <c r="I14" s="570">
        <v>103</v>
      </c>
    </row>
    <row r="15" spans="1:17" ht="11.25" customHeight="1">
      <c r="A15" s="958" t="s">
        <v>595</v>
      </c>
      <c r="B15" s="748">
        <v>-27</v>
      </c>
      <c r="C15" s="748">
        <v>-31</v>
      </c>
      <c r="D15" s="748">
        <v>-28</v>
      </c>
      <c r="E15" s="748">
        <v>-20</v>
      </c>
      <c r="F15" s="545">
        <v>-35</v>
      </c>
      <c r="G15" s="545">
        <v>-33</v>
      </c>
      <c r="H15" s="545">
        <v>-27</v>
      </c>
      <c r="I15" s="545">
        <v>-24</v>
      </c>
    </row>
    <row r="16" spans="1:17" ht="21" customHeight="1">
      <c r="A16" s="624" t="s">
        <v>1259</v>
      </c>
      <c r="B16" s="756">
        <v>129</v>
      </c>
      <c r="C16" s="756">
        <v>98</v>
      </c>
      <c r="D16" s="756">
        <v>91</v>
      </c>
      <c r="E16" s="756">
        <v>70</v>
      </c>
      <c r="F16" s="570">
        <v>156</v>
      </c>
      <c r="G16" s="570">
        <v>103</v>
      </c>
      <c r="H16" s="570">
        <v>86</v>
      </c>
      <c r="I16" s="570">
        <v>79</v>
      </c>
    </row>
    <row r="17" spans="1:9" ht="11.25" customHeight="1">
      <c r="A17" s="953"/>
      <c r="B17" s="756"/>
      <c r="C17" s="756"/>
      <c r="D17" s="756"/>
      <c r="E17" s="756"/>
      <c r="F17" s="570"/>
      <c r="G17" s="570"/>
      <c r="H17" s="570"/>
      <c r="I17" s="570"/>
    </row>
    <row r="18" spans="1:9" ht="25.5" customHeight="1">
      <c r="A18" s="955" t="s">
        <v>1260</v>
      </c>
      <c r="B18" s="756">
        <v>-9</v>
      </c>
      <c r="C18" s="756">
        <v>-13</v>
      </c>
      <c r="D18" s="756">
        <v>-8</v>
      </c>
      <c r="E18" s="756">
        <v>-7</v>
      </c>
      <c r="F18" s="570">
        <v>-9</v>
      </c>
      <c r="G18" s="570">
        <v>-8</v>
      </c>
      <c r="H18" s="570">
        <v>-7</v>
      </c>
      <c r="I18" s="570">
        <v>-7</v>
      </c>
    </row>
    <row r="19" spans="1:9" ht="11.25" customHeight="1">
      <c r="A19" s="952"/>
      <c r="B19" s="748"/>
      <c r="C19" s="748"/>
      <c r="D19" s="748"/>
      <c r="E19" s="748"/>
      <c r="F19" s="545"/>
      <c r="G19" s="545"/>
      <c r="H19" s="545"/>
      <c r="I19" s="545"/>
    </row>
    <row r="20" spans="1:9" ht="11.25" customHeight="1">
      <c r="A20" s="713" t="s">
        <v>1261</v>
      </c>
      <c r="B20" s="748">
        <v>121</v>
      </c>
      <c r="C20" s="748">
        <v>85</v>
      </c>
      <c r="D20" s="748">
        <v>83</v>
      </c>
      <c r="E20" s="748">
        <v>63</v>
      </c>
      <c r="F20" s="545">
        <v>147</v>
      </c>
      <c r="G20" s="545">
        <v>95</v>
      </c>
      <c r="H20" s="545">
        <v>79</v>
      </c>
      <c r="I20" s="545">
        <v>73</v>
      </c>
    </row>
    <row r="21" spans="1:9" ht="11.25" customHeight="1">
      <c r="A21" s="953"/>
      <c r="B21" s="756"/>
      <c r="C21" s="756"/>
      <c r="D21" s="756"/>
      <c r="E21" s="756"/>
      <c r="F21" s="570"/>
      <c r="G21" s="570"/>
      <c r="H21" s="570"/>
      <c r="I21" s="570"/>
    </row>
    <row r="22" spans="1:9" ht="11.25" customHeight="1">
      <c r="A22" s="953" t="s">
        <v>12</v>
      </c>
      <c r="B22" s="756"/>
      <c r="C22" s="756"/>
      <c r="D22" s="756"/>
      <c r="E22" s="756"/>
      <c r="F22" s="570"/>
      <c r="G22" s="570"/>
      <c r="H22" s="570"/>
      <c r="I22" s="570"/>
    </row>
    <row r="23" spans="1:9" ht="11.25" customHeight="1">
      <c r="A23" s="959" t="s">
        <v>1424</v>
      </c>
      <c r="B23" s="756">
        <v>118</v>
      </c>
      <c r="C23" s="756">
        <v>84</v>
      </c>
      <c r="D23" s="756">
        <v>83</v>
      </c>
      <c r="E23" s="756">
        <v>62</v>
      </c>
      <c r="F23" s="570">
        <v>147</v>
      </c>
      <c r="G23" s="570">
        <v>94</v>
      </c>
      <c r="H23" s="570">
        <v>78</v>
      </c>
      <c r="I23" s="570">
        <v>72</v>
      </c>
    </row>
    <row r="24" spans="1:9" ht="11.25" customHeight="1">
      <c r="A24" s="960" t="s">
        <v>1425</v>
      </c>
      <c r="B24" s="748">
        <v>3</v>
      </c>
      <c r="C24" s="748">
        <v>1</v>
      </c>
      <c r="D24" s="748"/>
      <c r="E24" s="748">
        <v>1</v>
      </c>
      <c r="F24" s="545"/>
      <c r="G24" s="545">
        <v>1</v>
      </c>
      <c r="H24" s="545">
        <v>1</v>
      </c>
      <c r="I24" s="545">
        <v>1</v>
      </c>
    </row>
    <row r="25" spans="1:9" ht="11.25" customHeight="1">
      <c r="A25" s="953"/>
      <c r="B25" s="756">
        <v>121</v>
      </c>
      <c r="C25" s="756">
        <v>85</v>
      </c>
      <c r="D25" s="756">
        <v>83</v>
      </c>
      <c r="E25" s="756">
        <v>63</v>
      </c>
      <c r="F25" s="570">
        <v>147</v>
      </c>
      <c r="G25" s="570">
        <v>95</v>
      </c>
      <c r="H25" s="570">
        <v>79</v>
      </c>
      <c r="I25" s="570">
        <v>73</v>
      </c>
    </row>
    <row r="26" spans="1:9" ht="11.25" customHeight="1">
      <c r="A26" s="953"/>
      <c r="B26" s="756"/>
      <c r="C26" s="846"/>
      <c r="D26" s="846"/>
      <c r="E26" s="846"/>
      <c r="F26" s="570"/>
      <c r="G26" s="570"/>
      <c r="H26" s="570"/>
      <c r="I26" s="570"/>
    </row>
    <row r="27" spans="1:9" ht="23.25" customHeight="1">
      <c r="A27" s="953" t="s">
        <v>1329</v>
      </c>
      <c r="B27" s="756"/>
      <c r="C27" s="846"/>
      <c r="D27" s="846"/>
      <c r="E27" s="846"/>
      <c r="F27" s="570"/>
      <c r="G27" s="570"/>
      <c r="H27" s="570"/>
      <c r="I27" s="570"/>
    </row>
    <row r="28" spans="1:9" ht="11.25" customHeight="1">
      <c r="A28" s="959" t="s">
        <v>1330</v>
      </c>
      <c r="B28" s="799">
        <v>0.64</v>
      </c>
      <c r="C28" s="799">
        <v>0.5</v>
      </c>
      <c r="D28" s="799">
        <v>0.46</v>
      </c>
      <c r="E28" s="799">
        <v>0.35</v>
      </c>
      <c r="F28" s="639">
        <v>0.79</v>
      </c>
      <c r="G28" s="639">
        <v>0.52</v>
      </c>
      <c r="H28" s="655">
        <v>0.44</v>
      </c>
      <c r="I28" s="655">
        <v>0.4</v>
      </c>
    </row>
    <row r="29" spans="1:9" ht="11.25" customHeight="1">
      <c r="A29" s="960" t="s">
        <v>1314</v>
      </c>
      <c r="B29" s="961">
        <v>-0.04</v>
      </c>
      <c r="C29" s="961">
        <v>-7.0000000000000007E-2</v>
      </c>
      <c r="D29" s="961">
        <v>-0.04</v>
      </c>
      <c r="E29" s="961">
        <v>-0.04</v>
      </c>
      <c r="F29" s="714">
        <v>-0.04</v>
      </c>
      <c r="G29" s="714">
        <v>-0.04</v>
      </c>
      <c r="H29" s="962">
        <v>-0.04</v>
      </c>
      <c r="I29" s="962">
        <v>-0.03</v>
      </c>
    </row>
    <row r="30" spans="1:9" ht="11.25" customHeight="1">
      <c r="A30" s="713" t="s">
        <v>293</v>
      </c>
      <c r="B30" s="961">
        <v>0.6</v>
      </c>
      <c r="C30" s="961">
        <v>0.43</v>
      </c>
      <c r="D30" s="961">
        <v>0.42</v>
      </c>
      <c r="E30" s="961">
        <v>0.31</v>
      </c>
      <c r="F30" s="714">
        <v>0.74</v>
      </c>
      <c r="G30" s="714">
        <v>0.48</v>
      </c>
      <c r="H30" s="962">
        <v>0.39</v>
      </c>
      <c r="I30" s="962">
        <v>0.37</v>
      </c>
    </row>
    <row r="31" spans="1:9" ht="11.25" customHeight="1">
      <c r="A31" s="954"/>
      <c r="B31" s="769"/>
      <c r="C31" s="846"/>
      <c r="D31" s="846"/>
      <c r="E31" s="846"/>
      <c r="F31" s="567"/>
      <c r="G31" s="567"/>
      <c r="H31" s="567"/>
      <c r="I31" s="567"/>
    </row>
    <row r="32" spans="1:9" ht="11.25" customHeight="1">
      <c r="A32" s="957" t="s">
        <v>183</v>
      </c>
      <c r="B32" s="756">
        <v>1522</v>
      </c>
      <c r="C32" s="756">
        <v>1309</v>
      </c>
      <c r="D32" s="756">
        <v>1138</v>
      </c>
      <c r="E32" s="756">
        <v>1115</v>
      </c>
      <c r="F32" s="570">
        <v>1334</v>
      </c>
      <c r="G32" s="570">
        <v>1086</v>
      </c>
      <c r="H32" s="570">
        <v>1052</v>
      </c>
      <c r="I32" s="570">
        <v>1347</v>
      </c>
    </row>
    <row r="33" spans="1:9" ht="11.25" customHeight="1">
      <c r="A33" s="953" t="s">
        <v>1378</v>
      </c>
      <c r="B33" s="756">
        <v>4530</v>
      </c>
      <c r="C33" s="756">
        <v>4674</v>
      </c>
      <c r="D33" s="756">
        <v>4420</v>
      </c>
      <c r="E33" s="756">
        <v>4384</v>
      </c>
      <c r="F33" s="570">
        <v>4311</v>
      </c>
      <c r="G33" s="570">
        <v>4455</v>
      </c>
      <c r="H33" s="570">
        <v>4648</v>
      </c>
      <c r="I33" s="570">
        <v>4861</v>
      </c>
    </row>
    <row r="34" spans="1:9" ht="23.25" customHeight="1">
      <c r="A34" s="953" t="s">
        <v>1377</v>
      </c>
      <c r="B34" s="756">
        <v>17717</v>
      </c>
      <c r="C34" s="756">
        <v>17817</v>
      </c>
      <c r="D34" s="756">
        <v>17876</v>
      </c>
      <c r="E34" s="756">
        <v>18159</v>
      </c>
      <c r="F34" s="570">
        <v>18315</v>
      </c>
      <c r="G34" s="570">
        <v>18421</v>
      </c>
      <c r="H34" s="570">
        <v>18262</v>
      </c>
      <c r="I34" s="570">
        <v>18314</v>
      </c>
    </row>
    <row r="35" spans="1:9">
      <c r="A35" s="447"/>
      <c r="B35" s="468"/>
      <c r="C35" s="468"/>
      <c r="F35" s="469"/>
      <c r="G35" s="469"/>
    </row>
    <row r="36" spans="1:9">
      <c r="B36" s="376"/>
      <c r="C36" s="376"/>
      <c r="D36" s="447"/>
      <c r="E36" s="376"/>
      <c r="F36" s="376"/>
      <c r="G36" s="376"/>
      <c r="H36" s="376"/>
    </row>
  </sheetData>
  <mergeCells count="2">
    <mergeCell ref="A1:I1"/>
    <mergeCell ref="A3:C3"/>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765</v>
      </c>
      <c r="D1" s="83"/>
      <c r="E1" s="82">
        <v>1</v>
      </c>
      <c r="I1" s="167">
        <v>38807</v>
      </c>
      <c r="J1" s="164" t="s">
        <v>276</v>
      </c>
      <c r="K1" s="166" t="s">
        <v>274</v>
      </c>
      <c r="L1" s="166" t="s">
        <v>275</v>
      </c>
    </row>
    <row r="2" spans="1:15" ht="15.75">
      <c r="A2" s="198" t="str">
        <f>+IF($E$1=1,M3,IF($E$1=2,N3,O3))</f>
        <v>WÄRTSILÄ-KONSERNI, TILINTARKASTAMATON</v>
      </c>
      <c r="I2" s="167">
        <v>38717</v>
      </c>
      <c r="J2" s="164" t="s">
        <v>276</v>
      </c>
      <c r="K2" s="166" t="s">
        <v>822</v>
      </c>
      <c r="L2" s="166" t="s">
        <v>275</v>
      </c>
    </row>
    <row r="3" spans="1:15">
      <c r="A3" s="10"/>
      <c r="I3" s="191" t="s">
        <v>823</v>
      </c>
      <c r="J3" s="190"/>
      <c r="K3" s="190"/>
      <c r="M3" t="s">
        <v>592</v>
      </c>
      <c r="N3" t="s">
        <v>647</v>
      </c>
      <c r="O3" t="s">
        <v>646</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818</v>
      </c>
      <c r="K8" s="174">
        <v>8160000</v>
      </c>
      <c r="L8" s="174"/>
      <c r="M8" s="10" t="s">
        <v>767</v>
      </c>
      <c r="N8" s="1" t="s">
        <v>768</v>
      </c>
      <c r="O8" s="10" t="s">
        <v>769</v>
      </c>
    </row>
    <row r="9" spans="1:15">
      <c r="A9" s="91" t="str">
        <f t="shared" si="0"/>
        <v>MEUR</v>
      </c>
      <c r="B9" s="131" t="s">
        <v>381</v>
      </c>
      <c r="C9" s="131" t="s">
        <v>381</v>
      </c>
      <c r="D9" s="131" t="s">
        <v>604</v>
      </c>
      <c r="E9" s="108">
        <v>2005</v>
      </c>
      <c r="F9" s="14"/>
      <c r="G9" s="15"/>
      <c r="H9" s="62"/>
      <c r="I9" s="4"/>
      <c r="J9" s="168"/>
      <c r="K9" s="173" t="s">
        <v>819</v>
      </c>
      <c r="L9" s="168"/>
      <c r="M9" s="6" t="s">
        <v>744</v>
      </c>
      <c r="N9" s="2" t="s">
        <v>744</v>
      </c>
      <c r="O9" s="6" t="s">
        <v>744</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277</v>
      </c>
      <c r="L10" s="4"/>
      <c r="M10" s="6" t="s">
        <v>618</v>
      </c>
      <c r="N10" s="2" t="s">
        <v>533</v>
      </c>
      <c r="O10" s="6" t="s">
        <v>158</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278</v>
      </c>
      <c r="L11" s="175" t="s">
        <v>280</v>
      </c>
      <c r="M11" s="6" t="s">
        <v>673</v>
      </c>
      <c r="N11" s="2" t="s">
        <v>672</v>
      </c>
      <c r="O11" s="6" t="s">
        <v>671</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279</v>
      </c>
      <c r="L12" s="178" t="s">
        <v>281</v>
      </c>
      <c r="M12" s="6" t="s">
        <v>619</v>
      </c>
      <c r="N12" s="2" t="s">
        <v>681</v>
      </c>
      <c r="O12" s="6" t="s">
        <v>159</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282</v>
      </c>
      <c r="L13" s="4"/>
      <c r="M13" s="6" t="s">
        <v>628</v>
      </c>
      <c r="N13" s="2" t="s">
        <v>536</v>
      </c>
      <c r="O13" s="6" t="s">
        <v>629</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847</v>
      </c>
      <c r="N14" s="2" t="s">
        <v>200</v>
      </c>
      <c r="O14" s="6" t="s">
        <v>551</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283</v>
      </c>
      <c r="L15" s="4"/>
      <c r="M15" s="6" t="s">
        <v>620</v>
      </c>
      <c r="N15" s="2" t="s">
        <v>196</v>
      </c>
      <c r="O15" s="6" t="s">
        <v>160</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70</v>
      </c>
      <c r="N16" s="2" t="s">
        <v>741</v>
      </c>
      <c r="O16" s="6" t="s">
        <v>395</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766</v>
      </c>
      <c r="N17" s="2" t="s">
        <v>535</v>
      </c>
      <c r="O17" s="6" t="s">
        <v>163</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627</v>
      </c>
      <c r="N18" s="2" t="s">
        <v>674</v>
      </c>
      <c r="O18" s="6" t="s">
        <v>128</v>
      </c>
    </row>
    <row r="19" spans="1:15">
      <c r="A19" s="85" t="str">
        <f t="shared" si="0"/>
        <v>Tilikauden verot</v>
      </c>
      <c r="B19" s="5" t="e">
        <f ca="1">_xll.HPVAL($J$1,$K$1,$K19,$I$1,"m.ctd","wa")/1000</f>
        <v>#NAME?</v>
      </c>
      <c r="C19" s="55">
        <v>12.157</v>
      </c>
      <c r="D19" s="56">
        <v>-24.137</v>
      </c>
      <c r="E19" s="42">
        <v>-43.957000000000001</v>
      </c>
      <c r="F19" s="5"/>
      <c r="G19" s="11"/>
      <c r="H19" s="64"/>
      <c r="I19" s="4"/>
      <c r="J19" s="4"/>
      <c r="K19" s="4" t="s">
        <v>284</v>
      </c>
      <c r="L19" s="4"/>
      <c r="M19" s="6" t="s">
        <v>676</v>
      </c>
      <c r="N19" s="2" t="s">
        <v>675</v>
      </c>
      <c r="O19" s="6" t="s">
        <v>677</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811</v>
      </c>
      <c r="K20" s="172" t="e">
        <f ca="1">_xll.HPVAL($J$1,$K$1,$L20,$I$1,"m.ctd","wa")/1000-B20</f>
        <v>#NAME?</v>
      </c>
      <c r="L20" s="4" t="s">
        <v>817</v>
      </c>
      <c r="M20" s="6" t="s">
        <v>622</v>
      </c>
      <c r="N20" s="2" t="s">
        <v>518</v>
      </c>
      <c r="O20" s="6" t="s">
        <v>550</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11</v>
      </c>
      <c r="N22" s="2" t="s">
        <v>12</v>
      </c>
      <c r="O22" s="6" t="s">
        <v>13</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139</v>
      </c>
      <c r="N23" s="2" t="s">
        <v>877</v>
      </c>
      <c r="O23" s="6" t="s">
        <v>14</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140</v>
      </c>
      <c r="N24" s="2" t="s">
        <v>600</v>
      </c>
      <c r="O24" s="6" t="s">
        <v>15</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860</v>
      </c>
      <c r="N27" s="2" t="s">
        <v>859</v>
      </c>
      <c r="O27" s="6" t="s">
        <v>753</v>
      </c>
    </row>
    <row r="28" spans="1:15">
      <c r="A28" s="6" t="str">
        <f>+IF($E$1=1,M28,IF($E$1=2,N28,O28))</f>
        <v>Tulos/osake, EUR</v>
      </c>
      <c r="B28" s="6"/>
      <c r="C28" s="6">
        <f>+C23/94.107468</f>
        <v>0.55436620609110432</v>
      </c>
      <c r="D28" s="6">
        <v>0.72909999999999997</v>
      </c>
      <c r="E28" s="65">
        <v>1.8</v>
      </c>
      <c r="F28" s="6"/>
      <c r="G28" s="6"/>
      <c r="H28" s="63"/>
      <c r="I28" s="4"/>
      <c r="J28" s="4"/>
      <c r="K28" s="4"/>
      <c r="L28" s="4"/>
      <c r="M28" s="6" t="s">
        <v>338</v>
      </c>
      <c r="N28" s="2" t="s">
        <v>293</v>
      </c>
      <c r="O28" s="6" t="s">
        <v>195</v>
      </c>
    </row>
    <row r="29" spans="1:15">
      <c r="A29" s="85" t="str">
        <f>+IF($E$1=1,M29,IF($E$1=2,N29,O29))</f>
        <v>Laimennettu tulos/osake, EUR</v>
      </c>
      <c r="B29" s="89"/>
      <c r="C29" s="89">
        <v>0.55000000000000004</v>
      </c>
      <c r="D29" s="85">
        <v>0.72</v>
      </c>
      <c r="E29" s="90">
        <v>1.78</v>
      </c>
      <c r="F29" s="6"/>
      <c r="G29" s="5"/>
      <c r="H29" s="63"/>
      <c r="I29" s="4"/>
      <c r="J29" s="4"/>
      <c r="K29" s="4"/>
      <c r="L29" s="4"/>
      <c r="M29" s="4" t="s">
        <v>339</v>
      </c>
      <c r="N29" s="4" t="s">
        <v>541</v>
      </c>
      <c r="O29" s="4" t="s">
        <v>606</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770</v>
      </c>
      <c r="N33" s="1" t="s">
        <v>771</v>
      </c>
      <c r="O33" s="10" t="s">
        <v>772</v>
      </c>
    </row>
    <row r="34" spans="1:15">
      <c r="A34" s="91" t="str">
        <f t="shared" si="1"/>
        <v>MEUR</v>
      </c>
      <c r="B34" s="132" t="s">
        <v>131</v>
      </c>
      <c r="C34" s="132" t="s">
        <v>131</v>
      </c>
      <c r="D34" s="132" t="s">
        <v>257</v>
      </c>
      <c r="E34" s="128" t="s">
        <v>258</v>
      </c>
      <c r="F34" s="13"/>
      <c r="G34" s="15"/>
      <c r="H34" s="66"/>
      <c r="I34" s="4"/>
      <c r="J34" s="4"/>
      <c r="K34" s="4"/>
      <c r="L34" s="4"/>
      <c r="M34" s="6" t="s">
        <v>744</v>
      </c>
      <c r="N34" s="2" t="s">
        <v>744</v>
      </c>
      <c r="O34" s="6" t="s">
        <v>744</v>
      </c>
    </row>
    <row r="35" spans="1:15">
      <c r="A35" s="10" t="str">
        <f t="shared" si="1"/>
        <v>Pitkäaikaiset varat</v>
      </c>
      <c r="B35" s="10"/>
      <c r="C35" s="10"/>
      <c r="D35" s="10"/>
      <c r="F35" s="13"/>
      <c r="G35" s="15"/>
      <c r="H35" s="67"/>
      <c r="I35" s="4"/>
      <c r="J35" s="4"/>
      <c r="K35" s="4"/>
      <c r="L35" s="4"/>
      <c r="M35" s="10" t="s">
        <v>16</v>
      </c>
      <c r="N35" s="2" t="s">
        <v>17</v>
      </c>
      <c r="O35" s="6" t="s">
        <v>422</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577</v>
      </c>
      <c r="L36" s="4" t="s">
        <v>578</v>
      </c>
      <c r="M36" s="6" t="s">
        <v>648</v>
      </c>
      <c r="N36" s="2" t="s">
        <v>554</v>
      </c>
      <c r="O36" s="6" t="s">
        <v>557</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436</v>
      </c>
      <c r="L37" s="4"/>
      <c r="M37" s="6" t="s">
        <v>187</v>
      </c>
      <c r="N37" s="2" t="s">
        <v>188</v>
      </c>
      <c r="O37" s="6" t="s">
        <v>558</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563</v>
      </c>
      <c r="N38" s="2" t="s">
        <v>189</v>
      </c>
      <c r="O38" s="6" t="s">
        <v>190</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568</v>
      </c>
      <c r="N39" s="2" t="s">
        <v>340</v>
      </c>
      <c r="O39" s="6" t="s">
        <v>18</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802</v>
      </c>
      <c r="L40" s="4" t="s">
        <v>437</v>
      </c>
      <c r="M40" s="6" t="s">
        <v>773</v>
      </c>
      <c r="N40" s="2" t="s">
        <v>774</v>
      </c>
      <c r="O40" s="6" t="s">
        <v>775</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804</v>
      </c>
      <c r="K41" s="176" t="s">
        <v>805</v>
      </c>
      <c r="L41" s="182">
        <v>1480000</v>
      </c>
      <c r="M41" s="6" t="s">
        <v>755</v>
      </c>
      <c r="N41" s="2" t="s">
        <v>556</v>
      </c>
      <c r="O41" s="6" t="s">
        <v>756</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19</v>
      </c>
      <c r="N43" s="2" t="s">
        <v>20</v>
      </c>
      <c r="O43" s="6" t="s">
        <v>129</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806</v>
      </c>
      <c r="L44" s="4"/>
      <c r="M44" s="6" t="s">
        <v>553</v>
      </c>
      <c r="N44" s="2" t="s">
        <v>555</v>
      </c>
      <c r="O44" s="6" t="s">
        <v>564</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810</v>
      </c>
      <c r="K45" s="176" t="s">
        <v>809</v>
      </c>
      <c r="L45" s="185">
        <v>1580000</v>
      </c>
      <c r="M45" s="6" t="s">
        <v>754</v>
      </c>
      <c r="N45" s="2" t="s">
        <v>556</v>
      </c>
      <c r="O45" s="6" t="s">
        <v>756</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807</v>
      </c>
      <c r="L46" s="28" t="s">
        <v>808</v>
      </c>
      <c r="M46" s="9" t="s">
        <v>559</v>
      </c>
      <c r="N46" s="7" t="s">
        <v>560</v>
      </c>
      <c r="O46" s="9" t="s">
        <v>561</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811</v>
      </c>
      <c r="K49" s="172" t="e">
        <f ca="1">_xll.HPVAL($J$1,$K$1,$L49,$I$1,"m.ctd","wa")/1000-B49</f>
        <v>#NAME?</v>
      </c>
      <c r="L49" s="4" t="s">
        <v>803</v>
      </c>
      <c r="M49" s="6" t="s">
        <v>133</v>
      </c>
      <c r="N49" s="2" t="s">
        <v>566</v>
      </c>
      <c r="O49" s="6" t="s">
        <v>732</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21</v>
      </c>
      <c r="N52" s="2" t="s">
        <v>22</v>
      </c>
      <c r="O52" s="6" t="s">
        <v>23</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623</v>
      </c>
      <c r="N53" s="2" t="s">
        <v>122</v>
      </c>
      <c r="O53" s="6" t="s">
        <v>161</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812</v>
      </c>
      <c r="L54" s="4"/>
      <c r="M54" s="6" t="s">
        <v>624</v>
      </c>
      <c r="N54" s="2" t="s">
        <v>157</v>
      </c>
      <c r="O54" s="6" t="s">
        <v>162</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776</v>
      </c>
      <c r="N55" s="2" t="s">
        <v>827</v>
      </c>
      <c r="O55" s="6" t="s">
        <v>777</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621</v>
      </c>
      <c r="N57" s="2" t="s">
        <v>600</v>
      </c>
      <c r="O57" s="6" t="s">
        <v>562</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576</v>
      </c>
      <c r="N58" s="2" t="s">
        <v>537</v>
      </c>
      <c r="O58" s="6" t="s">
        <v>538</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24</v>
      </c>
      <c r="N60" s="2" t="s">
        <v>757</v>
      </c>
      <c r="O60" s="6" t="s">
        <v>452</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813</v>
      </c>
      <c r="L61" s="17">
        <v>2250000</v>
      </c>
      <c r="M61" s="6" t="s">
        <v>781</v>
      </c>
      <c r="N61" s="2" t="s">
        <v>684</v>
      </c>
      <c r="O61" s="6" t="s">
        <v>685</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778</v>
      </c>
      <c r="N62" s="2" t="s">
        <v>779</v>
      </c>
      <c r="O62" s="6" t="s">
        <v>780</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814</v>
      </c>
      <c r="L63" s="4"/>
      <c r="M63" s="6" t="s">
        <v>141</v>
      </c>
      <c r="N63" s="2" t="s">
        <v>731</v>
      </c>
      <c r="O63" s="6" t="s">
        <v>730</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173</v>
      </c>
      <c r="N65" s="2" t="s">
        <v>174</v>
      </c>
      <c r="O65" s="6" t="s">
        <v>601</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815</v>
      </c>
      <c r="L66" s="4"/>
      <c r="M66" s="6" t="s">
        <v>781</v>
      </c>
      <c r="N66" s="2" t="s">
        <v>684</v>
      </c>
      <c r="O66" s="6" t="s">
        <v>685</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816</v>
      </c>
      <c r="L67" s="4" t="s">
        <v>815</v>
      </c>
      <c r="M67" s="6" t="s">
        <v>141</v>
      </c>
      <c r="N67" s="2" t="s">
        <v>731</v>
      </c>
      <c r="O67" s="6" t="s">
        <v>730</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106</v>
      </c>
      <c r="N70" s="41" t="s">
        <v>534</v>
      </c>
      <c r="O70" s="39" t="s">
        <v>107</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811</v>
      </c>
      <c r="K72" s="170" t="e">
        <f ca="1">B49-B72</f>
        <v>#NAME?</v>
      </c>
      <c r="L72" s="4"/>
      <c r="M72" s="6" t="s">
        <v>734</v>
      </c>
      <c r="N72" s="2" t="s">
        <v>191</v>
      </c>
      <c r="O72" s="6" t="s">
        <v>733</v>
      </c>
    </row>
    <row r="75" spans="1:17">
      <c r="A75" s="23" t="str">
        <f t="shared" ref="A75:A86" si="2">+IF($E$1=1,M75,IF($E$1=2,N75,O75))</f>
        <v>LYHENNETTY RAHAVIRTALASKELMA</v>
      </c>
      <c r="M75" s="21" t="s">
        <v>735</v>
      </c>
      <c r="N75" s="21" t="s">
        <v>312</v>
      </c>
      <c r="O75" s="26" t="s">
        <v>313</v>
      </c>
      <c r="P75" s="4"/>
      <c r="Q75" s="4"/>
    </row>
    <row r="76" spans="1:17">
      <c r="A76" s="97" t="str">
        <f t="shared" si="2"/>
        <v>MEUR</v>
      </c>
      <c r="B76" s="131" t="s">
        <v>381</v>
      </c>
      <c r="C76" s="131" t="s">
        <v>381</v>
      </c>
      <c r="D76" s="131" t="s">
        <v>604</v>
      </c>
      <c r="E76" s="109">
        <v>2005</v>
      </c>
      <c r="H76" s="63"/>
      <c r="M76" s="2" t="s">
        <v>744</v>
      </c>
      <c r="N76" s="2" t="s">
        <v>744</v>
      </c>
      <c r="O76" s="2" t="s">
        <v>744</v>
      </c>
      <c r="P76" s="4"/>
      <c r="Q76" s="4"/>
    </row>
    <row r="77" spans="1:17">
      <c r="A77" s="23" t="str">
        <f t="shared" si="2"/>
        <v>Liiketoiminnan rahavirta:</v>
      </c>
      <c r="H77" s="63"/>
      <c r="M77" s="4" t="s">
        <v>197</v>
      </c>
      <c r="N77" s="4" t="s">
        <v>198</v>
      </c>
      <c r="O77" s="25" t="s">
        <v>199</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628</v>
      </c>
      <c r="N79" s="4" t="s">
        <v>536</v>
      </c>
      <c r="O79" s="25" t="s">
        <v>629</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820</v>
      </c>
      <c r="L81" t="s">
        <v>821</v>
      </c>
      <c r="M81" s="28" t="s">
        <v>201</v>
      </c>
      <c r="N81" s="28" t="s">
        <v>904</v>
      </c>
      <c r="O81" s="29" t="s">
        <v>764</v>
      </c>
      <c r="P81" s="4"/>
      <c r="Q81" s="4"/>
    </row>
    <row r="82" spans="1:17">
      <c r="A82" s="18" t="str">
        <f t="shared" si="2"/>
        <v>Osuus osakkuusyhtiöiden tuloksesta</v>
      </c>
      <c r="B82" s="36" t="e">
        <f ca="1">-B17</f>
        <v>#NAME?</v>
      </c>
      <c r="C82" s="36">
        <f>-C17</f>
        <v>-6.657</v>
      </c>
      <c r="D82" s="36">
        <f>-D17</f>
        <v>-7.1479999999999997</v>
      </c>
      <c r="E82" s="22">
        <v>-10.91</v>
      </c>
      <c r="H82" s="63"/>
      <c r="J82" s="187" t="s">
        <v>810</v>
      </c>
      <c r="K82" s="187" t="s">
        <v>806</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905</v>
      </c>
      <c r="N83" s="4" t="s">
        <v>906</v>
      </c>
      <c r="O83" s="25" t="s">
        <v>907</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908</v>
      </c>
      <c r="N84" s="4" t="s">
        <v>909</v>
      </c>
      <c r="O84" s="25" t="s">
        <v>910</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631</v>
      </c>
      <c r="K85" t="s">
        <v>826</v>
      </c>
      <c r="L85" s="171" t="s">
        <v>632</v>
      </c>
      <c r="M85" s="28" t="s">
        <v>824</v>
      </c>
      <c r="N85" s="28" t="s">
        <v>825</v>
      </c>
      <c r="O85" s="25" t="s">
        <v>130</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633</v>
      </c>
      <c r="K86" t="s">
        <v>634</v>
      </c>
      <c r="L86" s="171" t="s">
        <v>635</v>
      </c>
      <c r="M86" s="30" t="s">
        <v>587</v>
      </c>
      <c r="N86" s="30" t="s">
        <v>588</v>
      </c>
      <c r="O86" s="31" t="s">
        <v>589</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911</v>
      </c>
      <c r="N88" s="4" t="s">
        <v>912</v>
      </c>
      <c r="O88" s="25" t="s">
        <v>913</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636</v>
      </c>
      <c r="L89" t="s">
        <v>637</v>
      </c>
      <c r="M89" s="4" t="s">
        <v>410</v>
      </c>
      <c r="N89" s="4" t="s">
        <v>514</v>
      </c>
      <c r="O89" s="25" t="s">
        <v>219</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408</v>
      </c>
      <c r="N90" s="4" t="s">
        <v>409</v>
      </c>
      <c r="O90" s="25" t="s">
        <v>180</v>
      </c>
      <c r="P90" s="4"/>
      <c r="Q90" s="4"/>
    </row>
    <row r="91" spans="1:17">
      <c r="A91" s="18" t="str">
        <f t="shared" si="3"/>
        <v>Luovutustulot osakkeista</v>
      </c>
      <c r="B91" s="193">
        <v>0.432</v>
      </c>
      <c r="C91" s="73">
        <v>0.432</v>
      </c>
      <c r="D91" s="36">
        <v>1.089</v>
      </c>
      <c r="E91" s="22">
        <v>0.7</v>
      </c>
      <c r="G91" s="36"/>
      <c r="H91" s="63"/>
      <c r="M91" s="4" t="s">
        <v>758</v>
      </c>
      <c r="N91" s="4" t="s">
        <v>572</v>
      </c>
      <c r="O91" s="25" t="s">
        <v>123</v>
      </c>
      <c r="P91" s="4"/>
      <c r="Q91" s="4"/>
    </row>
    <row r="92" spans="1:17">
      <c r="A92" s="94" t="str">
        <f t="shared" si="3"/>
        <v>Rahavirta muista investoinneista</v>
      </c>
      <c r="B92" s="194">
        <f>-0.95+0.086</f>
        <v>-0.86399999999999999</v>
      </c>
      <c r="C92" s="77">
        <f>-0.95+0.086</f>
        <v>-0.86399999999999999</v>
      </c>
      <c r="D92" s="42">
        <v>-0.39500000000000002</v>
      </c>
      <c r="E92" s="45">
        <v>0.9</v>
      </c>
      <c r="H92" s="63"/>
      <c r="M92" s="4" t="s">
        <v>515</v>
      </c>
      <c r="N92" s="4" t="s">
        <v>745</v>
      </c>
      <c r="O92" s="25" t="s">
        <v>329</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590</v>
      </c>
      <c r="N93" s="32" t="s">
        <v>591</v>
      </c>
      <c r="O93" s="33" t="s">
        <v>367</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330</v>
      </c>
      <c r="N95" s="4" t="s">
        <v>351</v>
      </c>
      <c r="O95" s="25" t="s">
        <v>352</v>
      </c>
      <c r="P95" s="4"/>
      <c r="Q95" s="4"/>
    </row>
    <row r="96" spans="1:17">
      <c r="A96" s="18" t="str">
        <f t="shared" si="4"/>
        <v>Maksullinen osakeanti</v>
      </c>
      <c r="B96" s="40" t="e">
        <f ca="1">(_xll.HPVAL($J$1,$K$1,$K96,$I$1,"m.ctd","wa")/1000)</f>
        <v>#NAME?</v>
      </c>
      <c r="C96" s="74">
        <f>139.572-121.886-1.235-16.284</f>
        <v>0.1670000000000087</v>
      </c>
      <c r="E96" s="22">
        <v>22.134</v>
      </c>
      <c r="H96" s="63"/>
      <c r="K96" t="s">
        <v>638</v>
      </c>
      <c r="M96" s="4" t="s">
        <v>353</v>
      </c>
      <c r="N96" s="4" t="s">
        <v>465</v>
      </c>
      <c r="O96" s="25" t="s">
        <v>466</v>
      </c>
      <c r="P96" s="4"/>
      <c r="Q96" s="4"/>
    </row>
    <row r="97" spans="1:17">
      <c r="A97" s="18" t="str">
        <f t="shared" si="4"/>
        <v>Pitkäaikaisten lainojen nostot</v>
      </c>
      <c r="B97" s="40" t="e">
        <f ca="1">(_xll.HPVAL($J$1,$K$1,$K97,$I$1,"m.ctd","wa")/1000)</f>
        <v>#NAME?</v>
      </c>
      <c r="C97" s="74">
        <v>2.1080000000000001</v>
      </c>
      <c r="D97" s="36">
        <v>20.574999999999999</v>
      </c>
      <c r="E97" s="22">
        <v>53.247</v>
      </c>
      <c r="H97" s="63"/>
      <c r="K97" t="s">
        <v>639</v>
      </c>
      <c r="M97" s="4" t="s">
        <v>690</v>
      </c>
      <c r="N97" s="4" t="s">
        <v>691</v>
      </c>
      <c r="O97" s="25" t="s">
        <v>692</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641</v>
      </c>
      <c r="K98" t="s">
        <v>642</v>
      </c>
      <c r="L98" t="s">
        <v>643</v>
      </c>
      <c r="M98" s="4" t="s">
        <v>693</v>
      </c>
      <c r="N98" s="4" t="s">
        <v>124</v>
      </c>
      <c r="O98" s="25" t="s">
        <v>694</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640</v>
      </c>
      <c r="M99" s="4" t="s">
        <v>695</v>
      </c>
      <c r="N99" s="4" t="s">
        <v>194</v>
      </c>
      <c r="O99" s="25" t="s">
        <v>630</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639</v>
      </c>
      <c r="L100" t="s">
        <v>644</v>
      </c>
      <c r="M100" s="27" t="s">
        <v>696</v>
      </c>
      <c r="N100" s="27" t="s">
        <v>697</v>
      </c>
      <c r="O100" s="34" t="s">
        <v>5</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370</v>
      </c>
      <c r="N101" s="32" t="s">
        <v>369</v>
      </c>
      <c r="O101" s="33" t="s">
        <v>368</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532</v>
      </c>
      <c r="N103" s="30" t="s">
        <v>531</v>
      </c>
      <c r="O103" s="31" t="s">
        <v>683</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6</v>
      </c>
      <c r="N106" s="4" t="s">
        <v>746</v>
      </c>
      <c r="O106" s="25" t="s">
        <v>7</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645</v>
      </c>
      <c r="M107" s="4" t="s">
        <v>393</v>
      </c>
      <c r="N107" s="4" t="s">
        <v>747</v>
      </c>
      <c r="O107" s="25" t="s">
        <v>181</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8</v>
      </c>
      <c r="N108" s="4" t="s">
        <v>125</v>
      </c>
      <c r="O108" s="25" t="s">
        <v>9</v>
      </c>
      <c r="P108" s="4"/>
      <c r="Q108" s="4"/>
    </row>
    <row r="109" spans="1:17">
      <c r="H109" s="63"/>
    </row>
    <row r="110" spans="1:17">
      <c r="A110" s="44" t="s">
        <v>705</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390</v>
      </c>
      <c r="N113" s="4" t="s">
        <v>193</v>
      </c>
      <c r="O113" s="4" t="s">
        <v>192</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776</v>
      </c>
      <c r="O114" s="25" t="s">
        <v>827</v>
      </c>
      <c r="P114" s="25" t="s">
        <v>486</v>
      </c>
      <c r="Q114" s="51"/>
      <c r="R114" s="51"/>
      <c r="S114" s="25"/>
      <c r="T114" s="25" t="s">
        <v>487</v>
      </c>
      <c r="U114" s="25" t="s">
        <v>21</v>
      </c>
      <c r="V114" s="25"/>
      <c r="W114" s="25"/>
      <c r="X114" s="25"/>
      <c r="Y114" s="25"/>
      <c r="Z114" s="25"/>
      <c r="AB114" s="25" t="s">
        <v>488</v>
      </c>
      <c r="AC114" s="25" t="s">
        <v>679</v>
      </c>
      <c r="AD114" s="25"/>
      <c r="AE114" s="25"/>
      <c r="AF114" s="25"/>
      <c r="AG114" s="25"/>
      <c r="AH114" s="25"/>
      <c r="AI114" s="25"/>
      <c r="AJ114" s="25" t="s">
        <v>489</v>
      </c>
      <c r="AK114" s="25" t="s">
        <v>23</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744</v>
      </c>
      <c r="N115" s="2" t="s">
        <v>744</v>
      </c>
      <c r="O115" s="2" t="s">
        <v>744</v>
      </c>
      <c r="P115" s="25"/>
      <c r="R115" s="51"/>
      <c r="S115" s="25"/>
      <c r="T115" s="25" t="s">
        <v>446</v>
      </c>
      <c r="U115" s="25" t="s">
        <v>490</v>
      </c>
      <c r="V115" s="25"/>
      <c r="W115" s="25"/>
      <c r="X115" s="25"/>
      <c r="Z115" s="25"/>
      <c r="AB115" s="25" t="s">
        <v>748</v>
      </c>
      <c r="AC115" s="25" t="s">
        <v>492</v>
      </c>
      <c r="AD115" s="25"/>
      <c r="AE115" s="25"/>
      <c r="AF115" s="25"/>
      <c r="AH115" s="25"/>
      <c r="AI115" s="25"/>
      <c r="AJ115" s="25" t="s">
        <v>494</v>
      </c>
      <c r="AK115" s="25" t="s">
        <v>495</v>
      </c>
    </row>
    <row r="116" spans="1:38">
      <c r="A116" s="10"/>
      <c r="F116" s="15" t="str">
        <f>+IF($E$1=1,Q116,IF($E$1=2,Y116,AG116))</f>
        <v>Arvon-</v>
      </c>
      <c r="Q116" s="25" t="s">
        <v>706</v>
      </c>
      <c r="Y116" s="25" t="s">
        <v>491</v>
      </c>
      <c r="AG116" s="25" t="s">
        <v>493</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496</v>
      </c>
      <c r="O117" s="25" t="s">
        <v>497</v>
      </c>
      <c r="P117" s="25" t="s">
        <v>714</v>
      </c>
      <c r="Q117" s="25" t="s">
        <v>707</v>
      </c>
      <c r="R117" s="25" t="s">
        <v>291</v>
      </c>
      <c r="S117" s="25"/>
      <c r="T117" s="25"/>
      <c r="U117" s="25"/>
      <c r="V117" s="25" t="s">
        <v>498</v>
      </c>
      <c r="W117" s="25" t="s">
        <v>499</v>
      </c>
      <c r="X117" s="25" t="s">
        <v>500</v>
      </c>
      <c r="Y117" s="25" t="s">
        <v>501</v>
      </c>
      <c r="Z117" s="25" t="s">
        <v>502</v>
      </c>
      <c r="AA117" s="25"/>
      <c r="AB117" s="25"/>
      <c r="AC117" s="25"/>
      <c r="AD117" s="25" t="s">
        <v>503</v>
      </c>
      <c r="AE117" s="25" t="s">
        <v>504</v>
      </c>
      <c r="AF117" s="25" t="s">
        <v>505</v>
      </c>
      <c r="AG117" s="25" t="s">
        <v>506</v>
      </c>
      <c r="AH117" s="25" t="s">
        <v>507</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712</v>
      </c>
      <c r="O118" s="25" t="s">
        <v>713</v>
      </c>
      <c r="P118" s="25" t="s">
        <v>715</v>
      </c>
      <c r="Q118" s="25" t="s">
        <v>713</v>
      </c>
      <c r="R118" s="25" t="s">
        <v>292</v>
      </c>
      <c r="S118" s="25" t="s">
        <v>625</v>
      </c>
      <c r="T118" s="25"/>
      <c r="U118" s="25"/>
      <c r="V118" s="25" t="s">
        <v>508</v>
      </c>
      <c r="W118" s="25" t="s">
        <v>509</v>
      </c>
      <c r="X118" s="25" t="s">
        <v>510</v>
      </c>
      <c r="Y118" s="25" t="s">
        <v>511</v>
      </c>
      <c r="Z118" s="25" t="s">
        <v>116</v>
      </c>
      <c r="AA118" s="25" t="s">
        <v>679</v>
      </c>
      <c r="AB118" s="25"/>
      <c r="AC118" s="25"/>
      <c r="AD118" s="25" t="s">
        <v>117</v>
      </c>
      <c r="AE118" s="25" t="s">
        <v>118</v>
      </c>
      <c r="AF118" s="25" t="s">
        <v>119</v>
      </c>
      <c r="AG118" s="25" t="s">
        <v>120</v>
      </c>
      <c r="AH118" s="25" t="s">
        <v>121</v>
      </c>
      <c r="AI118" s="25" t="s">
        <v>285</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750</v>
      </c>
      <c r="N120" s="4" t="s">
        <v>749</v>
      </c>
      <c r="O120" s="4" t="s">
        <v>447</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468</v>
      </c>
      <c r="N122" s="4" t="s">
        <v>126</v>
      </c>
      <c r="O122" s="4" t="s">
        <v>467</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393</v>
      </c>
      <c r="N123" s="4" t="s">
        <v>392</v>
      </c>
      <c r="O123" s="4" t="s">
        <v>391</v>
      </c>
    </row>
    <row r="124" spans="1:38">
      <c r="A124" s="6" t="str">
        <f t="shared" si="6"/>
        <v>Muut muutokset</v>
      </c>
      <c r="B124" s="5"/>
      <c r="C124" s="5"/>
      <c r="D124" s="5"/>
      <c r="E124" s="5"/>
      <c r="F124" s="22"/>
      <c r="G124" s="5">
        <v>-0.32900000000000001</v>
      </c>
      <c r="H124" s="22"/>
      <c r="I124" s="37">
        <f>SUM(C124:H124)</f>
        <v>-0.32900000000000001</v>
      </c>
      <c r="J124" s="37"/>
      <c r="K124" s="37"/>
      <c r="L124" s="37"/>
      <c r="M124" s="4" t="s">
        <v>710</v>
      </c>
      <c r="N124" s="4" t="s">
        <v>678</v>
      </c>
      <c r="O124" s="4" t="s">
        <v>711</v>
      </c>
    </row>
    <row r="125" spans="1:38">
      <c r="A125" s="6" t="str">
        <f t="shared" si="6"/>
        <v>Myytävissä olevien sijoitusten</v>
      </c>
      <c r="B125" s="5"/>
      <c r="C125" s="5"/>
      <c r="D125" s="5"/>
      <c r="E125" s="5"/>
      <c r="F125" s="22"/>
      <c r="G125" s="5"/>
      <c r="H125" s="22"/>
      <c r="I125" s="37"/>
      <c r="J125" s="37"/>
      <c r="K125" s="37"/>
      <c r="L125" s="37"/>
      <c r="M125" s="4" t="s">
        <v>469</v>
      </c>
      <c r="N125" s="4" t="s">
        <v>470</v>
      </c>
      <c r="O125" s="4" t="s">
        <v>471</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472</v>
      </c>
      <c r="N126" s="4" t="s">
        <v>751</v>
      </c>
      <c r="O126" s="4" t="s">
        <v>182</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473</v>
      </c>
      <c r="N127" s="4" t="s">
        <v>752</v>
      </c>
      <c r="O127" s="4" t="s">
        <v>474</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72</v>
      </c>
      <c r="N128" s="4" t="s">
        <v>261</v>
      </c>
      <c r="O128" s="4" t="s">
        <v>73</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477</v>
      </c>
      <c r="N129" s="4" t="s">
        <v>516</v>
      </c>
      <c r="O129" s="4" t="s">
        <v>517</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622</v>
      </c>
      <c r="N130" s="4" t="s">
        <v>518</v>
      </c>
      <c r="O130" s="4" t="s">
        <v>550</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887</v>
      </c>
      <c r="N131" s="4" t="s">
        <v>127</v>
      </c>
      <c r="O131" s="4" t="s">
        <v>580</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581</v>
      </c>
      <c r="N132" s="4" t="s">
        <v>582</v>
      </c>
      <c r="O132" s="4" t="s">
        <v>583</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394</v>
      </c>
      <c r="N133" s="4" t="s">
        <v>194</v>
      </c>
      <c r="O133" s="4" t="s">
        <v>630</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584</v>
      </c>
      <c r="N134" s="4" t="s">
        <v>586</v>
      </c>
      <c r="O134" s="4" t="s">
        <v>585</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393</v>
      </c>
      <c r="N136" s="4" t="s">
        <v>392</v>
      </c>
      <c r="O136" s="4" t="s">
        <v>391</v>
      </c>
    </row>
    <row r="137" spans="1:15">
      <c r="A137" s="6" t="str">
        <f t="shared" si="9"/>
        <v>Muut muutokset</v>
      </c>
      <c r="B137" s="8"/>
      <c r="C137" s="8"/>
      <c r="D137" s="8"/>
      <c r="E137" s="8"/>
      <c r="F137" s="200"/>
      <c r="G137" s="8"/>
      <c r="H137" s="200"/>
      <c r="I137" s="81">
        <f>SUM(C137:H137)</f>
        <v>0</v>
      </c>
      <c r="J137" s="81"/>
      <c r="K137" s="81"/>
      <c r="L137" s="81"/>
      <c r="M137" s="4" t="s">
        <v>710</v>
      </c>
      <c r="N137" s="4" t="s">
        <v>678</v>
      </c>
      <c r="O137" s="4" t="s">
        <v>711</v>
      </c>
    </row>
    <row r="138" spans="1:15">
      <c r="A138" s="6" t="str">
        <f t="shared" si="9"/>
        <v>Myytävissä olevien sijoitusten</v>
      </c>
      <c r="B138" s="8"/>
      <c r="C138" s="8"/>
      <c r="D138" s="8"/>
      <c r="E138" s="8"/>
      <c r="F138" s="200"/>
      <c r="G138" s="8"/>
      <c r="H138" s="200"/>
      <c r="I138" s="81"/>
      <c r="J138" s="81"/>
      <c r="K138" s="81"/>
      <c r="L138" s="81"/>
      <c r="M138" s="4" t="s">
        <v>469</v>
      </c>
      <c r="N138" s="4" t="s">
        <v>470</v>
      </c>
      <c r="O138" s="4" t="s">
        <v>471</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472</v>
      </c>
      <c r="N139" s="4" t="s">
        <v>702</v>
      </c>
      <c r="O139" s="4" t="s">
        <v>182</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473</v>
      </c>
      <c r="N140" s="4" t="s">
        <v>752</v>
      </c>
      <c r="O140" s="4" t="s">
        <v>474</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72</v>
      </c>
      <c r="N141" s="4" t="s">
        <v>261</v>
      </c>
      <c r="O141" s="4" t="s">
        <v>73</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477</v>
      </c>
      <c r="N142" s="4" t="s">
        <v>516</v>
      </c>
      <c r="O142" s="4" t="s">
        <v>517</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622</v>
      </c>
      <c r="N143" s="4" t="s">
        <v>518</v>
      </c>
      <c r="O143" s="4" t="s">
        <v>550</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887</v>
      </c>
      <c r="N144" s="4" t="s">
        <v>579</v>
      </c>
      <c r="O144" s="4" t="s">
        <v>580</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593</v>
      </c>
      <c r="N145" s="4" t="s">
        <v>582</v>
      </c>
      <c r="O145" s="4" t="s">
        <v>583</v>
      </c>
    </row>
    <row r="146" spans="1:33">
      <c r="A146" s="85" t="str">
        <f t="shared" si="9"/>
        <v>Maksetut osingot</v>
      </c>
      <c r="B146" s="158"/>
      <c r="C146" s="158"/>
      <c r="D146" s="158"/>
      <c r="E146" s="158"/>
      <c r="F146" s="158"/>
      <c r="G146" s="203">
        <v>-141.161</v>
      </c>
      <c r="H146" s="106"/>
      <c r="I146" s="94">
        <f>SUM(C146:H146)</f>
        <v>-141.161</v>
      </c>
      <c r="J146" s="163"/>
      <c r="K146" s="163"/>
      <c r="L146" s="163"/>
      <c r="M146" s="4" t="s">
        <v>394</v>
      </c>
      <c r="N146" s="4" t="s">
        <v>194</v>
      </c>
      <c r="O146" s="4" t="s">
        <v>630</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259</v>
      </c>
      <c r="N147" s="4" t="s">
        <v>260</v>
      </c>
      <c r="O147" s="4" t="s">
        <v>717</v>
      </c>
    </row>
    <row r="148" spans="1:33">
      <c r="I148" s="78">
        <f>1104.472+9.632-I147</f>
        <v>2.1000000000185537E-2</v>
      </c>
      <c r="J148" s="78"/>
      <c r="K148" s="78"/>
      <c r="L148" s="78"/>
    </row>
    <row r="150" spans="1:33">
      <c r="A150" s="10" t="str">
        <f>+IF($E$1=1,M150,IF($E$1=2,N150,O150))</f>
        <v>Liiketoimintasegmentit 1-6/2006</v>
      </c>
      <c r="M150" s="4" t="s">
        <v>221</v>
      </c>
      <c r="N150" s="4" t="s">
        <v>336</v>
      </c>
      <c r="O150" s="4" t="s">
        <v>273</v>
      </c>
      <c r="R150" s="141" t="s">
        <v>448</v>
      </c>
      <c r="S150" s="141" t="s">
        <v>450</v>
      </c>
      <c r="T150" s="141" t="s">
        <v>71</v>
      </c>
      <c r="U150" s="140" t="s">
        <v>371</v>
      </c>
      <c r="V150" s="141" t="s">
        <v>168</v>
      </c>
      <c r="W150" s="165" t="s">
        <v>262</v>
      </c>
      <c r="X150" s="141" t="s">
        <v>450</v>
      </c>
      <c r="Y150" s="165" t="s">
        <v>263</v>
      </c>
      <c r="Z150" s="140" t="s">
        <v>264</v>
      </c>
      <c r="AA150" s="165" t="s">
        <v>265</v>
      </c>
      <c r="AB150" s="165" t="s">
        <v>262</v>
      </c>
      <c r="AC150" s="141" t="s">
        <v>450</v>
      </c>
      <c r="AD150" s="165" t="s">
        <v>266</v>
      </c>
      <c r="AE150" s="142" t="s">
        <v>267</v>
      </c>
      <c r="AF150" s="165" t="s">
        <v>170</v>
      </c>
      <c r="AG150" s="47"/>
    </row>
    <row r="151" spans="1:33">
      <c r="A151" s="10"/>
      <c r="B151" s="46" t="s">
        <v>448</v>
      </c>
      <c r="C151" s="46" t="s">
        <v>448</v>
      </c>
      <c r="D151" s="46" t="s">
        <v>450</v>
      </c>
      <c r="E151" s="46" t="s">
        <v>71</v>
      </c>
      <c r="F151" s="46" t="s">
        <v>371</v>
      </c>
      <c r="G151" s="46" t="s">
        <v>168</v>
      </c>
      <c r="M151" s="4"/>
      <c r="N151" s="4"/>
      <c r="O151" s="4"/>
      <c r="R151" s="141" t="s">
        <v>449</v>
      </c>
      <c r="S151" s="141" t="s">
        <v>451</v>
      </c>
      <c r="T151" s="47"/>
      <c r="U151" s="140" t="s">
        <v>372</v>
      </c>
      <c r="V151" s="140"/>
      <c r="W151" s="47" t="s">
        <v>268</v>
      </c>
      <c r="X151" s="141" t="s">
        <v>451</v>
      </c>
      <c r="Y151" s="47"/>
      <c r="Z151" s="140"/>
      <c r="AA151" s="47"/>
      <c r="AB151" s="47" t="s">
        <v>269</v>
      </c>
      <c r="AC151" s="141" t="s">
        <v>451</v>
      </c>
      <c r="AD151" s="47"/>
      <c r="AE151" s="47"/>
      <c r="AF151" s="47"/>
      <c r="AG151" s="47"/>
    </row>
    <row r="152" spans="1:33">
      <c r="A152" s="91" t="str">
        <f t="shared" ref="A152:A158" si="12">+IF($E$1=1,M152,IF($E$1=2,N152,O152))</f>
        <v>MEUR</v>
      </c>
      <c r="B152" s="109" t="s">
        <v>449</v>
      </c>
      <c r="C152" s="109" t="s">
        <v>449</v>
      </c>
      <c r="D152" s="109" t="s">
        <v>451</v>
      </c>
      <c r="E152" s="109"/>
      <c r="F152" s="109" t="s">
        <v>372</v>
      </c>
      <c r="G152" s="108"/>
      <c r="H152" s="4"/>
      <c r="I152" s="4"/>
      <c r="J152" s="4"/>
      <c r="K152" s="4"/>
      <c r="L152" s="4"/>
      <c r="M152" s="2" t="s">
        <v>744</v>
      </c>
      <c r="N152" s="2" t="s">
        <v>744</v>
      </c>
      <c r="O152" s="2" t="s">
        <v>744</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618</v>
      </c>
      <c r="N153" s="2" t="s">
        <v>533</v>
      </c>
      <c r="O153" s="6" t="s">
        <v>158</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847</v>
      </c>
      <c r="N154" s="2" t="s">
        <v>200</v>
      </c>
      <c r="O154" s="6" t="s">
        <v>551</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373</v>
      </c>
      <c r="N155" s="2" t="s">
        <v>375</v>
      </c>
      <c r="O155" s="2" t="s">
        <v>374</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565</v>
      </c>
      <c r="N160" s="2" t="s">
        <v>566</v>
      </c>
      <c r="O160" s="2" t="s">
        <v>298</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376</v>
      </c>
      <c r="N161" s="2" t="s">
        <v>377</v>
      </c>
      <c r="O161" s="2" t="s">
        <v>379</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132</v>
      </c>
      <c r="N162" s="2" t="s">
        <v>378</v>
      </c>
      <c r="O162" s="2" t="s">
        <v>380</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628</v>
      </c>
      <c r="N163" s="2" t="s">
        <v>536</v>
      </c>
      <c r="O163" s="6" t="s">
        <v>629</v>
      </c>
    </row>
    <row r="166" spans="1:33">
      <c r="A166" s="10" t="str">
        <f>+IF($E$1=1,M166,IF($E$1=2,N166,O166))</f>
        <v>Liiketoimintasegmentit 1-6/2005</v>
      </c>
      <c r="M166" s="4" t="s">
        <v>718</v>
      </c>
      <c r="N166" s="4" t="s">
        <v>719</v>
      </c>
      <c r="O166" s="4" t="s">
        <v>220</v>
      </c>
      <c r="R166" s="141" t="s">
        <v>448</v>
      </c>
      <c r="S166" s="141" t="s">
        <v>450</v>
      </c>
      <c r="T166" s="141" t="s">
        <v>71</v>
      </c>
      <c r="U166" s="140" t="s">
        <v>371</v>
      </c>
      <c r="V166" s="141" t="s">
        <v>168</v>
      </c>
      <c r="W166" s="165" t="s">
        <v>262</v>
      </c>
      <c r="X166" s="141" t="s">
        <v>450</v>
      </c>
      <c r="Y166" s="165" t="s">
        <v>263</v>
      </c>
      <c r="Z166" s="140" t="s">
        <v>264</v>
      </c>
      <c r="AA166" s="165" t="s">
        <v>265</v>
      </c>
      <c r="AB166" s="165" t="s">
        <v>262</v>
      </c>
      <c r="AC166" s="141" t="s">
        <v>450</v>
      </c>
      <c r="AD166" s="165" t="s">
        <v>266</v>
      </c>
      <c r="AE166" s="142" t="s">
        <v>267</v>
      </c>
      <c r="AF166" s="165" t="s">
        <v>170</v>
      </c>
      <c r="AG166" s="47"/>
    </row>
    <row r="167" spans="1:33">
      <c r="A167" s="10"/>
      <c r="B167" s="46" t="s">
        <v>448</v>
      </c>
      <c r="C167" s="46" t="s">
        <v>448</v>
      </c>
      <c r="D167" s="46" t="s">
        <v>450</v>
      </c>
      <c r="E167" s="46" t="s">
        <v>71</v>
      </c>
      <c r="F167" s="46" t="s">
        <v>371</v>
      </c>
      <c r="G167" s="46" t="s">
        <v>168</v>
      </c>
      <c r="M167" s="4"/>
      <c r="N167" s="4"/>
      <c r="O167" s="4"/>
      <c r="R167" s="141" t="s">
        <v>449</v>
      </c>
      <c r="S167" s="141" t="s">
        <v>451</v>
      </c>
      <c r="T167" s="47"/>
      <c r="U167" s="140" t="s">
        <v>372</v>
      </c>
      <c r="V167" s="140"/>
      <c r="W167" s="47" t="s">
        <v>268</v>
      </c>
      <c r="X167" s="141" t="s">
        <v>451</v>
      </c>
      <c r="Y167" s="47"/>
      <c r="Z167" s="140"/>
      <c r="AA167" s="47"/>
      <c r="AB167" s="47" t="s">
        <v>269</v>
      </c>
      <c r="AC167" s="141" t="s">
        <v>451</v>
      </c>
      <c r="AD167" s="47"/>
      <c r="AE167" s="47"/>
      <c r="AF167" s="47"/>
      <c r="AG167" s="47"/>
    </row>
    <row r="168" spans="1:33">
      <c r="A168" s="91" t="str">
        <f t="shared" ref="A168:A174" si="13">+IF($E$1=1,M168,IF($E$1=2,N168,O168))</f>
        <v>MEUR</v>
      </c>
      <c r="B168" s="109" t="s">
        <v>449</v>
      </c>
      <c r="C168" s="109" t="s">
        <v>449</v>
      </c>
      <c r="D168" s="109" t="s">
        <v>451</v>
      </c>
      <c r="E168" s="109"/>
      <c r="F168" s="109" t="s">
        <v>372</v>
      </c>
      <c r="G168" s="108"/>
      <c r="H168" s="4"/>
      <c r="I168" s="4"/>
      <c r="J168" s="4"/>
      <c r="K168" s="4"/>
      <c r="L168" s="4"/>
      <c r="M168" s="2" t="s">
        <v>744</v>
      </c>
      <c r="N168" s="2" t="s">
        <v>744</v>
      </c>
      <c r="O168" s="2" t="s">
        <v>744</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618</v>
      </c>
      <c r="N169" s="2" t="s">
        <v>533</v>
      </c>
      <c r="O169" s="6" t="s">
        <v>158</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847</v>
      </c>
      <c r="N170" s="2" t="s">
        <v>200</v>
      </c>
      <c r="O170" s="6" t="s">
        <v>551</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373</v>
      </c>
      <c r="N171" s="2" t="s">
        <v>375</v>
      </c>
      <c r="O171" s="2" t="s">
        <v>374</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565</v>
      </c>
      <c r="N177" s="2" t="s">
        <v>566</v>
      </c>
      <c r="O177" s="2" t="s">
        <v>298</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376</v>
      </c>
      <c r="N178" s="2" t="s">
        <v>377</v>
      </c>
      <c r="O178" s="2" t="s">
        <v>379</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132</v>
      </c>
      <c r="N179" s="2" t="s">
        <v>378</v>
      </c>
      <c r="O179" s="2" t="s">
        <v>380</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628</v>
      </c>
      <c r="N180" s="2" t="s">
        <v>536</v>
      </c>
      <c r="O180" s="6" t="s">
        <v>629</v>
      </c>
    </row>
    <row r="181" spans="1:15">
      <c r="B181" s="36"/>
      <c r="C181" s="36"/>
      <c r="D181" s="36"/>
      <c r="E181" s="36"/>
      <c r="F181" s="36"/>
      <c r="G181" s="36"/>
    </row>
    <row r="183" spans="1:15">
      <c r="A183" s="10" t="str">
        <f>+IF($E$1=1,M183,IF($E$1=2,N183,O183))</f>
        <v>Maantieteelliset segmentit</v>
      </c>
      <c r="B183" s="46" t="s">
        <v>385</v>
      </c>
      <c r="C183" s="46" t="s">
        <v>385</v>
      </c>
      <c r="D183" s="46" t="s">
        <v>386</v>
      </c>
      <c r="E183" s="46" t="s">
        <v>387</v>
      </c>
      <c r="F183" s="46" t="s">
        <v>663</v>
      </c>
      <c r="G183" s="46" t="s">
        <v>168</v>
      </c>
      <c r="M183" s="6" t="s">
        <v>382</v>
      </c>
      <c r="N183" s="2" t="s">
        <v>383</v>
      </c>
      <c r="O183" t="s">
        <v>384</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664</v>
      </c>
      <c r="N185" s="2" t="s">
        <v>539</v>
      </c>
      <c r="O185" s="6" t="s">
        <v>665</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666</v>
      </c>
      <c r="N186" s="2" t="s">
        <v>540</v>
      </c>
      <c r="O186" s="6" t="s">
        <v>667</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453</v>
      </c>
      <c r="N189" s="38" t="s">
        <v>454</v>
      </c>
      <c r="O189" s="21" t="s">
        <v>455</v>
      </c>
    </row>
    <row r="190" spans="1:15">
      <c r="A190" s="107" t="str">
        <f>+IF($E$1=1,M190,IF($E$1=2,N190,O190))</f>
        <v>MEUR</v>
      </c>
      <c r="B190" s="111" t="s">
        <v>381</v>
      </c>
      <c r="C190" s="111" t="s">
        <v>381</v>
      </c>
      <c r="D190" s="111" t="s">
        <v>10</v>
      </c>
      <c r="E190" s="121">
        <v>2005</v>
      </c>
      <c r="F190" s="4"/>
      <c r="G190" s="4"/>
      <c r="H190" s="4"/>
      <c r="M190" s="2" t="s">
        <v>744</v>
      </c>
      <c r="N190" s="2" t="s">
        <v>744</v>
      </c>
      <c r="O190" s="2" t="s">
        <v>744</v>
      </c>
    </row>
    <row r="191" spans="1:15">
      <c r="A191" s="4" t="str">
        <f>+IF($E$1=1,M191,IF($E$1=2,N191,O191))</f>
        <v>Osakkeet ja yritysostot</v>
      </c>
      <c r="B191" s="8"/>
      <c r="C191" s="8"/>
      <c r="D191" s="8"/>
      <c r="E191" s="25"/>
      <c r="F191" s="4"/>
      <c r="G191" s="4"/>
      <c r="H191" s="4"/>
      <c r="M191" s="4" t="s">
        <v>456</v>
      </c>
      <c r="N191" s="47" t="s">
        <v>457</v>
      </c>
      <c r="O191" s="4" t="s">
        <v>458</v>
      </c>
    </row>
    <row r="192" spans="1:15">
      <c r="A192" s="4" t="str">
        <f>+IF($E$1=1,M192,IF($E$1=2,N192,O192))</f>
        <v xml:space="preserve">   Power-liiketoiminnat</v>
      </c>
      <c r="B192" s="5">
        <v>17.023</v>
      </c>
      <c r="C192" s="5">
        <v>17.023</v>
      </c>
      <c r="D192" s="5">
        <v>116.28700000000001</v>
      </c>
      <c r="E192" s="8">
        <v>152.16399999999999</v>
      </c>
      <c r="F192" s="4"/>
      <c r="G192" s="4"/>
      <c r="H192" s="4"/>
      <c r="M192" s="4" t="s">
        <v>134</v>
      </c>
      <c r="N192" t="s">
        <v>135</v>
      </c>
      <c r="O192" s="4" t="s">
        <v>136</v>
      </c>
    </row>
    <row r="193" spans="1:15">
      <c r="A193" s="27" t="str">
        <f>+IF($E$1=1,M193,IF($E$1=2,N193,O193))</f>
        <v xml:space="preserve">   Imatra Steel</v>
      </c>
      <c r="B193" s="55"/>
      <c r="C193" s="55"/>
      <c r="D193" s="55"/>
      <c r="E193" s="110"/>
      <c r="F193" s="4"/>
      <c r="G193" s="4"/>
      <c r="H193" s="4"/>
      <c r="M193" s="48" t="s">
        <v>459</v>
      </c>
      <c r="N193" s="48" t="s">
        <v>459</v>
      </c>
      <c r="O193" s="48" t="s">
        <v>459</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165</v>
      </c>
      <c r="N195" s="47" t="s">
        <v>166</v>
      </c>
      <c r="O195" s="4" t="s">
        <v>167</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134</v>
      </c>
      <c r="N196" t="s">
        <v>135</v>
      </c>
      <c r="O196" s="4" t="s">
        <v>136</v>
      </c>
    </row>
    <row r="197" spans="1:15">
      <c r="A197" s="27" t="str">
        <f>+IF($E$1=1,M197,IF($E$1=2,N197,O197))</f>
        <v xml:space="preserve">   Imatra Steel</v>
      </c>
      <c r="B197" s="55"/>
      <c r="C197" s="55"/>
      <c r="D197" s="55">
        <v>2.806</v>
      </c>
      <c r="E197" s="110">
        <v>3.391</v>
      </c>
      <c r="F197" s="4"/>
      <c r="G197" s="4"/>
      <c r="H197" s="4"/>
      <c r="M197" s="48" t="s">
        <v>459</v>
      </c>
      <c r="N197" s="48" t="s">
        <v>459</v>
      </c>
      <c r="O197" s="48" t="s">
        <v>459</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168</v>
      </c>
      <c r="N200" t="s">
        <v>169</v>
      </c>
      <c r="O200" s="4" t="s">
        <v>170</v>
      </c>
    </row>
    <row r="203" spans="1:15">
      <c r="A203" s="21" t="str">
        <f t="shared" ref="A203:A210" si="14">+IF($E$1=1,M203,IF($E$1=2,N203,O203))</f>
        <v>KOROLLINEN LAINAPÄÄOMA</v>
      </c>
      <c r="B203" s="5"/>
      <c r="C203" s="5"/>
      <c r="D203" s="5"/>
      <c r="E203" s="4"/>
      <c r="F203" s="4"/>
      <c r="G203" s="4"/>
      <c r="H203" s="4"/>
      <c r="M203" s="21" t="s">
        <v>171</v>
      </c>
      <c r="N203" s="38" t="s">
        <v>270</v>
      </c>
      <c r="O203" s="21" t="s">
        <v>172</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744</v>
      </c>
      <c r="N204" s="2" t="s">
        <v>744</v>
      </c>
      <c r="O204" s="2" t="s">
        <v>744</v>
      </c>
    </row>
    <row r="205" spans="1:15">
      <c r="A205" s="4" t="str">
        <f t="shared" si="14"/>
        <v>Pitkäaikaiset velat</v>
      </c>
      <c r="B205" s="5">
        <v>223.26499999999999</v>
      </c>
      <c r="C205" s="5">
        <v>223.26499999999999</v>
      </c>
      <c r="D205" s="5">
        <v>255.12799999999999</v>
      </c>
      <c r="E205" s="5">
        <v>229.38399999999999</v>
      </c>
      <c r="F205" s="4"/>
      <c r="G205" s="4"/>
      <c r="H205" s="4"/>
      <c r="M205" s="4" t="s">
        <v>24</v>
      </c>
      <c r="N205" t="s">
        <v>25</v>
      </c>
      <c r="O205" s="4" t="s">
        <v>452</v>
      </c>
    </row>
    <row r="206" spans="1:15">
      <c r="A206" s="4" t="str">
        <f t="shared" si="14"/>
        <v>Lyhytaikaiset velat</v>
      </c>
      <c r="B206" s="5">
        <v>352.78199999999998</v>
      </c>
      <c r="C206" s="5">
        <v>352.78199999999998</v>
      </c>
      <c r="D206" s="5">
        <v>164.02099999999999</v>
      </c>
      <c r="E206" s="5">
        <v>174.23699999999999</v>
      </c>
      <c r="F206" s="4"/>
      <c r="G206" s="4"/>
      <c r="H206" s="4"/>
      <c r="M206" s="4" t="s">
        <v>173</v>
      </c>
      <c r="N206" s="51" t="s">
        <v>174</v>
      </c>
      <c r="O206" s="4" t="s">
        <v>601</v>
      </c>
    </row>
    <row r="207" spans="1:15">
      <c r="A207" s="28" t="str">
        <f t="shared" si="14"/>
        <v>Vaihdettava pääomalaina</v>
      </c>
      <c r="B207" s="5"/>
      <c r="C207" s="5"/>
      <c r="D207" s="5"/>
      <c r="E207" s="22"/>
      <c r="F207" s="4"/>
      <c r="G207" s="4"/>
      <c r="H207" s="4"/>
      <c r="M207" s="28" t="s">
        <v>175</v>
      </c>
      <c r="N207" s="50" t="s">
        <v>164</v>
      </c>
      <c r="O207" s="28" t="s">
        <v>176</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86</v>
      </c>
      <c r="N208" t="s">
        <v>87</v>
      </c>
      <c r="O208" s="4" t="s">
        <v>88</v>
      </c>
    </row>
    <row r="209" spans="1:17">
      <c r="A209" s="27" t="str">
        <f t="shared" si="14"/>
        <v>Rahat ja pankkisaamiset</v>
      </c>
      <c r="B209" s="55">
        <f>-20.179-94.661</f>
        <v>-114.84</v>
      </c>
      <c r="C209" s="55">
        <f>-20.179-94.661</f>
        <v>-114.84</v>
      </c>
      <c r="D209" s="55">
        <v>-140.67099999999999</v>
      </c>
      <c r="E209" s="55">
        <f>-19.769-99.88</f>
        <v>-119.649</v>
      </c>
      <c r="F209" s="4"/>
      <c r="G209" s="4"/>
      <c r="H209" s="4"/>
      <c r="M209" s="48" t="s">
        <v>89</v>
      </c>
      <c r="N209" s="7" t="s">
        <v>90</v>
      </c>
      <c r="O209" s="48" t="s">
        <v>91</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92</v>
      </c>
      <c r="N210" t="s">
        <v>93</v>
      </c>
      <c r="O210" s="4" t="s">
        <v>92</v>
      </c>
    </row>
    <row r="213" spans="1:17">
      <c r="A213" s="119" t="str">
        <f>+IF($E$1=1,M213,IF($E$1=2,N213,O213))</f>
        <v>TUNNUSLUKUJA</v>
      </c>
      <c r="B213" s="5"/>
      <c r="C213" s="5"/>
      <c r="D213" s="5"/>
      <c r="E213" s="4"/>
      <c r="F213" s="4"/>
      <c r="G213" s="4"/>
      <c r="H213" s="4"/>
      <c r="M213" s="21" t="s">
        <v>94</v>
      </c>
      <c r="N213" s="38" t="s">
        <v>95</v>
      </c>
      <c r="O213" s="21" t="s">
        <v>96</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97</v>
      </c>
      <c r="N217" t="s">
        <v>98</v>
      </c>
      <c r="O217" s="4" t="s">
        <v>295</v>
      </c>
      <c r="P217" s="4"/>
    </row>
    <row r="218" spans="1:17">
      <c r="A218" s="25" t="str">
        <f>+IF($E$1=1,M218,IF($E$1=2,N218,O218))</f>
        <v>Omavaraisuusaste, %</v>
      </c>
      <c r="B218" s="5">
        <v>41.9</v>
      </c>
      <c r="C218" s="5">
        <v>41.9</v>
      </c>
      <c r="D218" s="5">
        <v>40.167000000000002</v>
      </c>
      <c r="E218" s="8">
        <v>46.6</v>
      </c>
      <c r="F218" s="4"/>
      <c r="G218" s="4"/>
      <c r="H218" s="4"/>
      <c r="I218" t="s">
        <v>594</v>
      </c>
      <c r="M218" s="25" t="s">
        <v>99</v>
      </c>
      <c r="N218" s="52" t="s">
        <v>100</v>
      </c>
      <c r="O218" s="25" t="s">
        <v>296</v>
      </c>
      <c r="P218" s="4"/>
    </row>
    <row r="219" spans="1:17">
      <c r="A219" s="34" t="str">
        <f>+IF($E$1=1,M219,IF($E$1=2,N219,O219))</f>
        <v>Nettovelkaantumisaste</v>
      </c>
      <c r="B219" s="85">
        <v>0.41</v>
      </c>
      <c r="C219" s="85">
        <v>0.41</v>
      </c>
      <c r="D219" s="85">
        <v>0.28000000000000003</v>
      </c>
      <c r="E219" s="89">
        <v>0.24</v>
      </c>
      <c r="F219" s="4"/>
      <c r="G219" s="4"/>
      <c r="H219" s="4"/>
      <c r="M219" s="25" t="s">
        <v>294</v>
      </c>
      <c r="N219" s="52" t="s">
        <v>398</v>
      </c>
      <c r="O219" s="25" t="s">
        <v>297</v>
      </c>
      <c r="P219" s="4"/>
    </row>
    <row r="222" spans="1:17">
      <c r="A222" s="119" t="str">
        <f t="shared" ref="A222:A227" si="17">+IF($E$1=1,M222,IF($E$1=2,N222,O222))</f>
        <v>HENKILÖSTÖ</v>
      </c>
      <c r="M222" s="21" t="s">
        <v>399</v>
      </c>
      <c r="N222" s="38" t="s">
        <v>400</v>
      </c>
      <c r="O222" s="21" t="s">
        <v>401</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402</v>
      </c>
      <c r="N223" t="s">
        <v>403</v>
      </c>
      <c r="O223" s="4" t="s">
        <v>404</v>
      </c>
      <c r="P223" s="4"/>
      <c r="Q223" s="4"/>
    </row>
    <row r="224" spans="1:17">
      <c r="A224" s="6" t="str">
        <f t="shared" si="17"/>
        <v>Power-liiketoiminnat</v>
      </c>
      <c r="B224" s="115">
        <v>12341</v>
      </c>
      <c r="C224" s="115">
        <v>12341</v>
      </c>
      <c r="D224" s="115">
        <v>10961</v>
      </c>
      <c r="E224" s="116">
        <v>11625</v>
      </c>
      <c r="F224" s="4"/>
      <c r="G224" s="4"/>
      <c r="H224" s="4"/>
      <c r="M224" s="4" t="s">
        <v>567</v>
      </c>
      <c r="N224" t="s">
        <v>137</v>
      </c>
      <c r="O224" s="4" t="s">
        <v>138</v>
      </c>
      <c r="P224" s="4"/>
      <c r="Q224" s="4"/>
    </row>
    <row r="225" spans="1:17">
      <c r="A225" s="28" t="str">
        <f t="shared" si="17"/>
        <v>Imatra Steel</v>
      </c>
      <c r="B225" s="143"/>
      <c r="C225" s="143"/>
      <c r="D225" s="143">
        <v>1270</v>
      </c>
      <c r="E225" s="144">
        <v>424</v>
      </c>
      <c r="F225" s="4"/>
      <c r="G225" s="4"/>
      <c r="H225" s="4"/>
      <c r="M225" s="48" t="s">
        <v>626</v>
      </c>
      <c r="N225" s="48" t="s">
        <v>626</v>
      </c>
      <c r="O225" s="48" t="s">
        <v>626</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168</v>
      </c>
      <c r="N226" s="2" t="s">
        <v>169</v>
      </c>
      <c r="O226" s="6" t="s">
        <v>170</v>
      </c>
      <c r="P226" s="4"/>
      <c r="Q226" s="4"/>
    </row>
    <row r="227" spans="1:17">
      <c r="A227" s="27" t="str">
        <f t="shared" si="17"/>
        <v>Henkilöstö kauden lopussa</v>
      </c>
      <c r="B227" s="117">
        <v>12605</v>
      </c>
      <c r="C227" s="117">
        <v>12605</v>
      </c>
      <c r="D227" s="117">
        <v>12322</v>
      </c>
      <c r="E227" s="118">
        <v>12008</v>
      </c>
      <c r="F227" s="4"/>
      <c r="G227" s="4"/>
      <c r="H227" s="4"/>
      <c r="M227" s="6" t="s">
        <v>405</v>
      </c>
      <c r="N227" s="53" t="s">
        <v>271</v>
      </c>
      <c r="O227" s="6" t="s">
        <v>406</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407</v>
      </c>
      <c r="N230" s="38" t="s">
        <v>703</v>
      </c>
      <c r="O230" s="21" t="s">
        <v>704</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744</v>
      </c>
      <c r="N231" s="2" t="s">
        <v>744</v>
      </c>
      <c r="O231" s="2" t="s">
        <v>744</v>
      </c>
      <c r="P231" s="4"/>
      <c r="Q231" s="4"/>
    </row>
    <row r="232" spans="1:17">
      <c r="A232" s="25" t="str">
        <f>+IF($E$1=1,M232,IF($E$1=2,N232,O232))</f>
        <v>Kiinteistökiinnitykset</v>
      </c>
      <c r="B232" s="8">
        <v>15.4</v>
      </c>
      <c r="C232" s="8">
        <v>15.4</v>
      </c>
      <c r="D232" s="8">
        <v>44.5</v>
      </c>
      <c r="E232" s="8">
        <v>15</v>
      </c>
      <c r="F232" s="25"/>
      <c r="G232" s="25"/>
      <c r="H232" s="4"/>
      <c r="M232" s="4" t="s">
        <v>35</v>
      </c>
      <c r="N232" t="s">
        <v>36</v>
      </c>
      <c r="O232" s="4" t="s">
        <v>101</v>
      </c>
      <c r="P232" s="4"/>
      <c r="Q232" s="4"/>
    </row>
    <row r="233" spans="1:17">
      <c r="A233" s="34" t="str">
        <f>+IF($E$1=1,M233,IF($E$1=2,N233,O233))</f>
        <v>Yrityskiinnitykset</v>
      </c>
      <c r="B233" s="106">
        <v>22.8</v>
      </c>
      <c r="C233" s="106">
        <v>22.8</v>
      </c>
      <c r="D233" s="106">
        <v>27.8</v>
      </c>
      <c r="E233" s="106">
        <v>23.1</v>
      </c>
      <c r="F233" s="25"/>
      <c r="G233" s="25"/>
      <c r="H233" s="4"/>
      <c r="M233" s="48" t="s">
        <v>102</v>
      </c>
      <c r="N233" s="54" t="s">
        <v>103</v>
      </c>
      <c r="O233" s="48" t="s">
        <v>104</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625</v>
      </c>
      <c r="N234" t="s">
        <v>679</v>
      </c>
      <c r="O234" s="4" t="s">
        <v>285</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286</v>
      </c>
      <c r="N236" t="s">
        <v>287</v>
      </c>
      <c r="O236" s="4" t="s">
        <v>288</v>
      </c>
      <c r="P236" s="4"/>
      <c r="Q236" s="4"/>
    </row>
    <row r="237" spans="1:17">
      <c r="A237" s="57" t="str">
        <f t="shared" si="18"/>
        <v xml:space="preserve">   Samaan konserniin kuuluvien yritysten puolesta</v>
      </c>
      <c r="B237" s="8">
        <v>298.8</v>
      </c>
      <c r="C237" s="8">
        <v>298.8</v>
      </c>
      <c r="D237" s="8">
        <v>228.4</v>
      </c>
      <c r="E237" s="8">
        <v>290</v>
      </c>
      <c r="F237" s="25"/>
      <c r="G237" s="25"/>
      <c r="H237" s="4"/>
      <c r="M237" s="4" t="s">
        <v>478</v>
      </c>
      <c r="N237" t="s">
        <v>54</v>
      </c>
      <c r="O237" s="4" t="s">
        <v>315</v>
      </c>
      <c r="P237" s="4"/>
      <c r="Q237" s="4"/>
    </row>
    <row r="238" spans="1:17">
      <c r="A238" s="57" t="str">
        <f t="shared" si="18"/>
        <v xml:space="preserve">   Osakkuusyhtiöiden puolesta</v>
      </c>
      <c r="B238" s="8"/>
      <c r="C238" s="8"/>
      <c r="D238" s="8"/>
      <c r="E238" s="25"/>
      <c r="F238" s="25"/>
      <c r="G238" s="25"/>
      <c r="H238" s="4"/>
      <c r="M238" s="4" t="s">
        <v>318</v>
      </c>
      <c r="N238" t="s">
        <v>317</v>
      </c>
      <c r="O238" s="4" t="s">
        <v>316</v>
      </c>
      <c r="P238" s="4"/>
      <c r="Q238" s="4"/>
    </row>
    <row r="239" spans="1:17">
      <c r="A239" s="58" t="str">
        <f t="shared" si="18"/>
        <v xml:space="preserve">   Muiden puolesta</v>
      </c>
      <c r="B239" s="11"/>
      <c r="C239" s="11"/>
      <c r="D239" s="11"/>
      <c r="E239" s="29"/>
      <c r="F239" s="25"/>
      <c r="G239" s="25"/>
      <c r="H239" s="4"/>
      <c r="M239" s="28" t="s">
        <v>319</v>
      </c>
      <c r="N239" s="50" t="s">
        <v>743</v>
      </c>
      <c r="O239" s="28" t="s">
        <v>742</v>
      </c>
      <c r="P239" s="4"/>
      <c r="Q239" s="4"/>
    </row>
    <row r="240" spans="1:17">
      <c r="A240" s="29" t="str">
        <f t="shared" si="18"/>
        <v xml:space="preserve">Leasingvuokrasopimusten mukaisten </v>
      </c>
      <c r="F240" s="25"/>
      <c r="G240" s="25"/>
      <c r="H240" s="4"/>
      <c r="M240" s="48" t="s">
        <v>320</v>
      </c>
      <c r="N240" s="54" t="s">
        <v>322</v>
      </c>
      <c r="O240" s="48" t="s">
        <v>324</v>
      </c>
      <c r="P240" s="4"/>
      <c r="Q240" s="4"/>
    </row>
    <row r="241" spans="1:17">
      <c r="A241" s="34" t="str">
        <f t="shared" si="18"/>
        <v>vuokrien nimellisarvot</v>
      </c>
      <c r="B241" s="106">
        <v>40</v>
      </c>
      <c r="C241" s="106">
        <v>40</v>
      </c>
      <c r="D241" s="106">
        <v>39</v>
      </c>
      <c r="E241" s="34">
        <v>37.4</v>
      </c>
      <c r="F241" s="25"/>
      <c r="G241" s="25"/>
      <c r="H241" s="4"/>
      <c r="M241" s="28" t="s">
        <v>321</v>
      </c>
      <c r="N241" s="50" t="s">
        <v>323</v>
      </c>
      <c r="O241" s="28" t="s">
        <v>325</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625</v>
      </c>
      <c r="N242" t="s">
        <v>679</v>
      </c>
      <c r="O242" s="4" t="s">
        <v>285</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204</v>
      </c>
      <c r="N245" s="38" t="s">
        <v>205</v>
      </c>
      <c r="O245" s="21" t="s">
        <v>206</v>
      </c>
      <c r="P245" s="4"/>
      <c r="Q245" s="4"/>
    </row>
    <row r="246" spans="1:17">
      <c r="A246" s="121" t="str">
        <f t="shared" si="19"/>
        <v>MEUR</v>
      </c>
      <c r="B246" s="127" t="s">
        <v>598</v>
      </c>
      <c r="C246" s="127" t="s">
        <v>598</v>
      </c>
      <c r="D246" s="104"/>
      <c r="E246" s="104" t="s">
        <v>599</v>
      </c>
      <c r="F246" s="25"/>
      <c r="G246" s="25"/>
      <c r="H246" s="4"/>
      <c r="M246" s="2" t="s">
        <v>744</v>
      </c>
      <c r="N246" s="2" t="s">
        <v>744</v>
      </c>
      <c r="O246" s="2" t="s">
        <v>744</v>
      </c>
      <c r="P246" s="4"/>
      <c r="Q246" s="4"/>
    </row>
    <row r="247" spans="1:17">
      <c r="A247" s="25" t="str">
        <f t="shared" si="19"/>
        <v>Korko-optiot, ostetut</v>
      </c>
      <c r="B247" s="59"/>
      <c r="C247" s="59"/>
      <c r="D247" s="8"/>
      <c r="E247" s="25"/>
      <c r="F247" s="25"/>
      <c r="G247" s="25"/>
      <c r="H247" s="4"/>
      <c r="M247" s="25" t="s">
        <v>207</v>
      </c>
      <c r="N247" t="s">
        <v>208</v>
      </c>
      <c r="O247" s="25" t="s">
        <v>209</v>
      </c>
      <c r="P247" s="4"/>
      <c r="Q247" s="4"/>
    </row>
    <row r="248" spans="1:17">
      <c r="A248" s="25" t="str">
        <f t="shared" si="19"/>
        <v>Korko-optiot, asetetut</v>
      </c>
      <c r="B248" s="59"/>
      <c r="C248" s="59"/>
      <c r="D248" s="8"/>
      <c r="E248" s="25"/>
      <c r="F248" s="25"/>
      <c r="G248" s="25"/>
      <c r="H248" s="4"/>
      <c r="M248" s="25" t="s">
        <v>210</v>
      </c>
      <c r="N248" t="s">
        <v>211</v>
      </c>
      <c r="O248" s="25" t="s">
        <v>212</v>
      </c>
      <c r="P248" s="4"/>
      <c r="Q248" s="4"/>
    </row>
    <row r="249" spans="1:17">
      <c r="A249" s="25" t="str">
        <f t="shared" si="19"/>
        <v>Koronvaihtosopimukset</v>
      </c>
      <c r="B249" s="8">
        <v>180</v>
      </c>
      <c r="C249" s="8">
        <v>180</v>
      </c>
      <c r="D249" s="8"/>
      <c r="E249" s="8"/>
      <c r="F249" s="25"/>
      <c r="G249" s="25"/>
      <c r="H249" s="4"/>
      <c r="M249" s="25" t="s">
        <v>213</v>
      </c>
      <c r="N249" t="s">
        <v>214</v>
      </c>
      <c r="O249" s="25" t="s">
        <v>215</v>
      </c>
      <c r="P249" s="4"/>
      <c r="Q249" s="4"/>
    </row>
    <row r="250" spans="1:17">
      <c r="A250" s="25" t="str">
        <f t="shared" si="19"/>
        <v>Korkofutuurit</v>
      </c>
      <c r="B250" s="8"/>
      <c r="C250" s="8"/>
      <c r="D250" s="8"/>
      <c r="E250" s="79"/>
      <c r="F250" s="25"/>
      <c r="G250" s="25"/>
      <c r="H250" s="4"/>
      <c r="M250" s="25" t="s">
        <v>216</v>
      </c>
      <c r="N250" t="s">
        <v>217</v>
      </c>
      <c r="O250" s="25" t="s">
        <v>545</v>
      </c>
      <c r="P250" s="4"/>
      <c r="Q250" s="4"/>
    </row>
    <row r="251" spans="1:17">
      <c r="A251" s="25" t="str">
        <f t="shared" si="19"/>
        <v>Valuuttatermiinit</v>
      </c>
      <c r="B251" s="81">
        <v>1282.5999999999999</v>
      </c>
      <c r="C251" s="81">
        <v>1282.5999999999999</v>
      </c>
      <c r="D251" s="8"/>
      <c r="E251" s="8">
        <v>242.9</v>
      </c>
      <c r="F251" s="25"/>
      <c r="G251" s="25"/>
      <c r="H251" s="4"/>
      <c r="M251" s="25" t="s">
        <v>832</v>
      </c>
      <c r="N251" t="s">
        <v>605</v>
      </c>
      <c r="O251" s="25" t="s">
        <v>833</v>
      </c>
      <c r="P251" s="4"/>
      <c r="Q251" s="4"/>
    </row>
    <row r="252" spans="1:17">
      <c r="A252" s="25" t="str">
        <f t="shared" si="19"/>
        <v>Valuuttaoptiot, osteutut</v>
      </c>
      <c r="B252" s="8">
        <v>40.700000000000003</v>
      </c>
      <c r="C252" s="8">
        <v>40.700000000000003</v>
      </c>
      <c r="D252" s="8"/>
      <c r="E252" s="79"/>
      <c r="F252" s="25"/>
      <c r="G252" s="25"/>
      <c r="H252" s="4"/>
      <c r="M252" s="25" t="s">
        <v>834</v>
      </c>
      <c r="N252" t="s">
        <v>848</v>
      </c>
      <c r="O252" s="25" t="s">
        <v>849</v>
      </c>
      <c r="P252" s="4"/>
      <c r="Q252" s="4"/>
    </row>
    <row r="253" spans="1:17">
      <c r="A253" s="34" t="str">
        <f t="shared" si="19"/>
        <v>Valuuttaoptiot, asetetut</v>
      </c>
      <c r="B253" s="110">
        <v>41.7</v>
      </c>
      <c r="C253" s="110">
        <v>41.7</v>
      </c>
      <c r="D253" s="106"/>
      <c r="E253" s="34"/>
      <c r="F253" s="25"/>
      <c r="G253" s="25"/>
      <c r="H253" s="4"/>
      <c r="M253" s="25" t="s">
        <v>850</v>
      </c>
      <c r="N253" t="s">
        <v>596</v>
      </c>
      <c r="O253" s="25" t="s">
        <v>597</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326</v>
      </c>
      <c r="N256" t="s">
        <v>327</v>
      </c>
      <c r="O256" s="25" t="s">
        <v>328</v>
      </c>
    </row>
    <row r="257" spans="1:15">
      <c r="A257" s="121" t="str">
        <f>+IF($E$1=1,M257,IF($E$1=2,N257,O257))</f>
        <v>MEUR</v>
      </c>
      <c r="B257" s="109" t="s">
        <v>381</v>
      </c>
      <c r="C257" s="109" t="s">
        <v>381</v>
      </c>
      <c r="D257" s="128" t="s">
        <v>10</v>
      </c>
      <c r="E257" s="109" t="s">
        <v>668</v>
      </c>
      <c r="F257" s="109" t="s">
        <v>669</v>
      </c>
      <c r="G257" s="109" t="s">
        <v>670</v>
      </c>
      <c r="H257" s="108">
        <v>2005</v>
      </c>
      <c r="M257" s="2" t="s">
        <v>744</v>
      </c>
      <c r="N257" s="2" t="s">
        <v>744</v>
      </c>
      <c r="O257" s="2" t="s">
        <v>744</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618</v>
      </c>
      <c r="N258" s="65" t="s">
        <v>533</v>
      </c>
      <c r="O258" s="65" t="s">
        <v>158</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134</v>
      </c>
      <c r="N259" t="s">
        <v>135</v>
      </c>
      <c r="O259" s="4" t="s">
        <v>136</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459</v>
      </c>
      <c r="N260" s="65" t="s">
        <v>459</v>
      </c>
      <c r="O260" s="65" t="s">
        <v>459</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847</v>
      </c>
      <c r="N262" s="2" t="s">
        <v>200</v>
      </c>
      <c r="O262" s="6" t="s">
        <v>551</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134</v>
      </c>
      <c r="N263" t="s">
        <v>135</v>
      </c>
      <c r="O263" s="4" t="s">
        <v>136</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459</v>
      </c>
      <c r="N264" s="65" t="s">
        <v>459</v>
      </c>
      <c r="O264" s="65" t="s">
        <v>459</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620</v>
      </c>
      <c r="N266" s="2" t="s">
        <v>196</v>
      </c>
      <c r="O266" s="6" t="s">
        <v>160</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68</v>
      </c>
      <c r="N271" s="47" t="s">
        <v>67</v>
      </c>
      <c r="O271" s="4" t="s">
        <v>69</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459</v>
      </c>
      <c r="N272" s="65" t="s">
        <v>459</v>
      </c>
      <c r="O272" s="65" t="s">
        <v>459</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155</v>
      </c>
      <c r="B291" s="46" t="s">
        <v>43</v>
      </c>
      <c r="C291" s="46" t="s">
        <v>43</v>
      </c>
      <c r="D291" s="46" t="s">
        <v>42</v>
      </c>
      <c r="E291" s="46" t="s">
        <v>41</v>
      </c>
      <c r="F291" s="46" t="s">
        <v>44</v>
      </c>
      <c r="G291" s="46">
        <v>2005</v>
      </c>
      <c r="H291" s="46" t="s">
        <v>40</v>
      </c>
    </row>
    <row r="292" spans="1:13">
      <c r="A292" t="s">
        <v>156</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178</v>
      </c>
      <c r="B293">
        <v>29.276</v>
      </c>
      <c r="C293">
        <v>29.276</v>
      </c>
      <c r="D293">
        <v>43.587000000000003</v>
      </c>
      <c r="E293">
        <v>43.552</v>
      </c>
      <c r="F293">
        <v>86.091999999999999</v>
      </c>
      <c r="G293">
        <f>SUM(C293:F293)</f>
        <v>202.50700000000001</v>
      </c>
      <c r="H293">
        <v>35.21</v>
      </c>
    </row>
    <row r="294" spans="1:13">
      <c r="A294" t="s">
        <v>179</v>
      </c>
      <c r="B294">
        <v>17.082999999999998</v>
      </c>
      <c r="C294">
        <v>17.082999999999998</v>
      </c>
      <c r="D294">
        <f>6.29-1.465</f>
        <v>4.8250000000000002</v>
      </c>
      <c r="E294">
        <v>-9.4E-2</v>
      </c>
      <c r="G294">
        <f>SUM(C294:F294)</f>
        <v>21.813999999999997</v>
      </c>
    </row>
    <row r="295" spans="1:13">
      <c r="A295" t="s">
        <v>39</v>
      </c>
    </row>
    <row r="297" spans="1:13">
      <c r="A297" t="s">
        <v>45</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178</v>
      </c>
      <c r="B298">
        <v>0.36199999999999999</v>
      </c>
      <c r="C298">
        <v>0.36199999999999999</v>
      </c>
      <c r="D298">
        <v>0.13600000000000001</v>
      </c>
      <c r="E298">
        <v>-6.0999999999999999E-2</v>
      </c>
      <c r="F298">
        <v>5.8000000000000003E-2</v>
      </c>
      <c r="G298">
        <f>SUM(C298:F298)</f>
        <v>0.495</v>
      </c>
      <c r="H298">
        <f>6.657-H300</f>
        <v>-1.2999999999999901E-2</v>
      </c>
    </row>
    <row r="299" spans="1:13">
      <c r="A299" t="s">
        <v>179</v>
      </c>
      <c r="G299">
        <f>SUM(C299:F299)</f>
        <v>0</v>
      </c>
    </row>
    <row r="300" spans="1:13">
      <c r="A300" t="s">
        <v>39</v>
      </c>
      <c r="D300">
        <v>6.65</v>
      </c>
      <c r="E300">
        <v>2.9340000000000002</v>
      </c>
      <c r="F300">
        <v>0.83099999999999996</v>
      </c>
      <c r="G300">
        <f>SUM(C300:F300)</f>
        <v>10.414999999999999</v>
      </c>
      <c r="H300">
        <v>6.67</v>
      </c>
    </row>
    <row r="302" spans="1:13">
      <c r="A302" t="s">
        <v>46</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178</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179</v>
      </c>
      <c r="B304">
        <v>2E-3</v>
      </c>
      <c r="C304">
        <v>2E-3</v>
      </c>
      <c r="D304">
        <v>2.7E-2</v>
      </c>
      <c r="G304">
        <f>SUM(C304:F304)</f>
        <v>2.8999999999999998E-2</v>
      </c>
      <c r="I304" s="152"/>
      <c r="J304" s="152"/>
      <c r="K304" s="152"/>
      <c r="L304" s="152"/>
      <c r="M304" s="152"/>
    </row>
    <row r="305" spans="1:13">
      <c r="A305" t="s">
        <v>39</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47</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178</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179</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39</v>
      </c>
      <c r="D310">
        <v>0.157</v>
      </c>
      <c r="E310">
        <v>0.27200000000000002</v>
      </c>
      <c r="F310">
        <v>0.27300000000000002</v>
      </c>
      <c r="G310">
        <f>SUM(C310:F310)</f>
        <v>0.70200000000000007</v>
      </c>
      <c r="H310">
        <v>0.26700000000000002</v>
      </c>
    </row>
    <row r="312" spans="1:13">
      <c r="A312" t="s">
        <v>48</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178</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179</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39</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524</v>
      </c>
    </row>
    <row r="327" spans="1:5">
      <c r="A327" t="s">
        <v>603</v>
      </c>
    </row>
    <row r="328" spans="1:5">
      <c r="A328" t="s">
        <v>525</v>
      </c>
    </row>
    <row r="329" spans="1:5">
      <c r="A329" t="s">
        <v>602</v>
      </c>
    </row>
    <row r="330" spans="1:5">
      <c r="A330" t="s">
        <v>856</v>
      </c>
    </row>
    <row r="332" spans="1:5">
      <c r="A332" t="s">
        <v>49</v>
      </c>
      <c r="B332" t="s">
        <v>381</v>
      </c>
      <c r="C332" t="s">
        <v>381</v>
      </c>
      <c r="D332" t="s">
        <v>10</v>
      </c>
      <c r="E332">
        <v>2005</v>
      </c>
    </row>
    <row r="334" spans="1:5">
      <c r="A334" t="s">
        <v>50</v>
      </c>
      <c r="B334">
        <v>591.9</v>
      </c>
      <c r="C334">
        <v>591.9</v>
      </c>
      <c r="D334">
        <v>483.8</v>
      </c>
      <c r="E334">
        <v>2520.3000000000002</v>
      </c>
    </row>
    <row r="335" spans="1:5">
      <c r="A335" t="s">
        <v>847</v>
      </c>
      <c r="B335">
        <v>35.9</v>
      </c>
      <c r="C335">
        <v>35.9</v>
      </c>
      <c r="D335">
        <v>29.3</v>
      </c>
      <c r="E335">
        <v>202.5</v>
      </c>
    </row>
    <row r="336" spans="1:5">
      <c r="A336" t="s">
        <v>627</v>
      </c>
      <c r="B336" s="148">
        <f>+B271</f>
        <v>39.997000000000007</v>
      </c>
      <c r="C336" s="148">
        <f>+C271</f>
        <v>39.997000000000007</v>
      </c>
      <c r="D336" s="36">
        <f>+D271</f>
        <v>25.651</v>
      </c>
      <c r="E336" s="36">
        <f>+H271</f>
        <v>190.96899999999997</v>
      </c>
    </row>
    <row r="338" spans="1:8">
      <c r="A338" t="s">
        <v>552</v>
      </c>
      <c r="B338">
        <v>0.55000000000000004</v>
      </c>
      <c r="C338">
        <v>0.55000000000000004</v>
      </c>
      <c r="D338">
        <v>0.33</v>
      </c>
      <c r="E338" s="65">
        <v>1.8</v>
      </c>
    </row>
    <row r="339" spans="1:8">
      <c r="A339" t="s">
        <v>857</v>
      </c>
      <c r="B339">
        <v>435.5</v>
      </c>
      <c r="C339">
        <v>435.5</v>
      </c>
      <c r="D339">
        <v>270.7</v>
      </c>
      <c r="E339">
        <v>255.9</v>
      </c>
    </row>
    <row r="340" spans="1:8">
      <c r="A340" t="s">
        <v>858</v>
      </c>
      <c r="B340">
        <v>39.6</v>
      </c>
      <c r="C340">
        <v>39.6</v>
      </c>
      <c r="D340">
        <v>132.30000000000001</v>
      </c>
      <c r="E340">
        <v>231.1</v>
      </c>
    </row>
    <row r="346" spans="1:8">
      <c r="A346" s="38" t="s">
        <v>523</v>
      </c>
    </row>
    <row r="348" spans="1:8">
      <c r="A348" s="26"/>
    </row>
    <row r="349" spans="1:8">
      <c r="A349" s="121" t="s">
        <v>326</v>
      </c>
      <c r="B349" s="109"/>
      <c r="C349" s="109"/>
      <c r="D349" s="128"/>
      <c r="E349" s="109"/>
      <c r="F349" s="109"/>
      <c r="G349" s="109"/>
      <c r="H349" s="108"/>
    </row>
    <row r="350" spans="1:8">
      <c r="A350" s="25" t="s">
        <v>680</v>
      </c>
      <c r="B350" s="36" t="s">
        <v>381</v>
      </c>
      <c r="C350" s="36" t="s">
        <v>381</v>
      </c>
      <c r="D350" s="36" t="s">
        <v>10</v>
      </c>
      <c r="E350" s="36" t="s">
        <v>668</v>
      </c>
      <c r="F350" s="36" t="s">
        <v>669</v>
      </c>
      <c r="G350" s="36" t="s">
        <v>670</v>
      </c>
      <c r="H350" s="149">
        <v>2005</v>
      </c>
    </row>
    <row r="351" spans="1:8">
      <c r="A351" s="25" t="s">
        <v>618</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134</v>
      </c>
      <c r="B352" s="36">
        <v>591.90800000000002</v>
      </c>
      <c r="C352" s="36">
        <v>591.90800000000002</v>
      </c>
      <c r="D352" s="36">
        <v>483.74200000000002</v>
      </c>
      <c r="E352" s="36">
        <v>655.23699999999997</v>
      </c>
      <c r="F352" s="36">
        <v>607.84699999999998</v>
      </c>
      <c r="G352" s="36">
        <v>773.50400000000002</v>
      </c>
      <c r="H352" s="36">
        <v>2520.33</v>
      </c>
    </row>
    <row r="353" spans="1:8">
      <c r="A353" s="25" t="s">
        <v>459</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847</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134</v>
      </c>
      <c r="B356" s="36">
        <v>35.920000000000059</v>
      </c>
      <c r="C356" s="36">
        <v>35.920000000000059</v>
      </c>
      <c r="D356" s="36">
        <v>29.276</v>
      </c>
      <c r="E356" s="36">
        <v>43.587000000000003</v>
      </c>
      <c r="F356" s="36">
        <v>43.457999999999998</v>
      </c>
      <c r="G356" s="36">
        <v>86.091999999999999</v>
      </c>
      <c r="H356" s="36">
        <v>202.50700000000001</v>
      </c>
    </row>
    <row r="357" spans="1:8">
      <c r="A357" s="25" t="s">
        <v>459</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620</v>
      </c>
      <c r="B359" s="36">
        <v>-2.58</v>
      </c>
      <c r="C359" s="36">
        <v>-2.58</v>
      </c>
      <c r="D359" s="36">
        <v>-4.5430000000000001</v>
      </c>
      <c r="E359" s="36">
        <v>-4.9870000000000001</v>
      </c>
      <c r="F359" s="36">
        <v>-9.9429999999999996</v>
      </c>
      <c r="G359" s="36">
        <v>-4.0259999999999998</v>
      </c>
      <c r="H359" s="36">
        <v>-23.498999999999999</v>
      </c>
    </row>
    <row r="360" spans="1:8">
      <c r="A360" s="25" t="s">
        <v>70</v>
      </c>
      <c r="B360" s="36"/>
      <c r="C360" s="36"/>
      <c r="D360" s="36"/>
      <c r="E360" s="36"/>
      <c r="F360" s="36">
        <v>0.54300000000000004</v>
      </c>
      <c r="G360" s="36"/>
      <c r="H360" s="36">
        <v>0.54300000000000004</v>
      </c>
    </row>
    <row r="361" spans="1:8">
      <c r="A361" s="25" t="s">
        <v>766</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627</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68</v>
      </c>
      <c r="B364" s="36">
        <v>39.997000000000007</v>
      </c>
      <c r="C364" s="36">
        <v>39.997000000000007</v>
      </c>
      <c r="D364" s="36">
        <v>25.651</v>
      </c>
      <c r="E364" s="36">
        <v>45.255000000000003</v>
      </c>
      <c r="F364" s="36">
        <v>37.024999999999999</v>
      </c>
      <c r="G364" s="36">
        <v>82.954999999999998</v>
      </c>
      <c r="H364" s="36">
        <v>190.886</v>
      </c>
    </row>
    <row r="365" spans="1:8">
      <c r="A365" t="s">
        <v>459</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338</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AE25" sqref="AE25"/>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Q231"/>
  <sheetViews>
    <sheetView zoomScaleNormal="100" workbookViewId="0">
      <selection activeCell="A30" sqref="A30:E30"/>
    </sheetView>
  </sheetViews>
  <sheetFormatPr defaultColWidth="7.6640625" defaultRowHeight="12.75"/>
  <cols>
    <col min="1" max="1" width="80" style="216" customWidth="1"/>
    <col min="2" max="3" width="18.33203125" style="217" customWidth="1"/>
    <col min="4" max="4" width="8.33203125" style="217" customWidth="1"/>
    <col min="5" max="5" width="5" style="453" customWidth="1"/>
    <col min="6" max="17" width="3.6640625" style="205" customWidth="1"/>
    <col min="18" max="16384" width="7.6640625" style="241"/>
  </cols>
  <sheetData>
    <row r="1" spans="1:17" ht="15.75" customHeight="1">
      <c r="A1" s="1053" t="s">
        <v>1026</v>
      </c>
      <c r="B1" s="1053"/>
      <c r="C1" s="1053"/>
      <c r="D1" s="1053"/>
      <c r="E1" s="1053"/>
    </row>
    <row r="2" spans="1:17" ht="11.25" customHeight="1">
      <c r="A2" s="278"/>
      <c r="B2" s="564"/>
      <c r="C2" s="548"/>
      <c r="D2" s="933"/>
      <c r="E2" s="921"/>
    </row>
    <row r="3" spans="1:17" s="968" customFormat="1" ht="11.25" customHeight="1">
      <c r="A3" s="464" t="s">
        <v>744</v>
      </c>
      <c r="B3" s="765" t="s">
        <v>1208</v>
      </c>
      <c r="C3" s="284" t="s">
        <v>1098</v>
      </c>
      <c r="D3" s="1082" t="s">
        <v>902</v>
      </c>
      <c r="E3" s="1082"/>
      <c r="F3" s="205"/>
      <c r="G3" s="205"/>
      <c r="H3" s="205"/>
      <c r="I3" s="205"/>
      <c r="J3" s="205"/>
      <c r="K3" s="205"/>
      <c r="L3" s="205"/>
      <c r="M3" s="205"/>
      <c r="N3" s="205"/>
      <c r="O3" s="205"/>
      <c r="P3" s="205"/>
      <c r="Q3" s="205"/>
    </row>
    <row r="4" spans="1:17" s="968" customFormat="1" ht="11.25">
      <c r="A4" s="566" t="s">
        <v>17</v>
      </c>
      <c r="B4" s="766"/>
      <c r="C4" s="567"/>
      <c r="D4" s="567"/>
      <c r="E4" s="568"/>
      <c r="F4" s="205"/>
      <c r="G4" s="205"/>
      <c r="H4" s="205"/>
      <c r="I4" s="205"/>
      <c r="J4" s="205"/>
      <c r="K4" s="205"/>
      <c r="L4" s="205"/>
      <c r="M4" s="205"/>
      <c r="N4" s="205"/>
      <c r="O4" s="205"/>
      <c r="P4" s="205"/>
      <c r="Q4" s="205"/>
    </row>
    <row r="5" spans="1:17" s="968" customFormat="1" ht="11.25">
      <c r="A5" s="495" t="s">
        <v>901</v>
      </c>
      <c r="B5" s="767">
        <v>909</v>
      </c>
      <c r="C5" s="496">
        <v>914</v>
      </c>
      <c r="D5" s="570"/>
      <c r="E5" s="945">
        <v>13</v>
      </c>
      <c r="F5" s="205"/>
      <c r="G5" s="205"/>
      <c r="H5" s="205"/>
      <c r="I5" s="205"/>
      <c r="J5" s="205"/>
      <c r="K5" s="205"/>
      <c r="L5" s="205"/>
      <c r="M5" s="205"/>
      <c r="N5" s="205"/>
      <c r="O5" s="205"/>
      <c r="P5" s="205"/>
      <c r="Q5" s="205"/>
    </row>
    <row r="6" spans="1:17" s="968" customFormat="1" ht="11.25">
      <c r="A6" s="485" t="s">
        <v>554</v>
      </c>
      <c r="B6" s="744">
        <v>271</v>
      </c>
      <c r="C6" s="471">
        <v>321</v>
      </c>
      <c r="D6" s="570"/>
      <c r="E6" s="945">
        <v>13</v>
      </c>
      <c r="F6" s="205"/>
      <c r="G6" s="205"/>
      <c r="H6" s="205"/>
      <c r="I6" s="205"/>
      <c r="J6" s="205"/>
      <c r="K6" s="205"/>
      <c r="L6" s="205"/>
      <c r="M6" s="205"/>
      <c r="N6" s="205"/>
      <c r="O6" s="205"/>
      <c r="P6" s="205"/>
      <c r="Q6" s="205"/>
    </row>
    <row r="7" spans="1:17" s="968" customFormat="1" ht="11.25">
      <c r="A7" s="485" t="s">
        <v>188</v>
      </c>
      <c r="B7" s="756">
        <v>421</v>
      </c>
      <c r="C7" s="471">
        <v>434</v>
      </c>
      <c r="D7" s="570"/>
      <c r="E7" s="945">
        <v>14</v>
      </c>
      <c r="F7" s="205"/>
      <c r="G7" s="205"/>
      <c r="H7" s="205"/>
      <c r="I7" s="205"/>
      <c r="J7" s="279"/>
      <c r="K7" s="205"/>
      <c r="L7" s="205"/>
      <c r="M7" s="205"/>
      <c r="N7" s="205"/>
      <c r="O7" s="205"/>
      <c r="P7" s="205"/>
      <c r="Q7" s="205"/>
    </row>
    <row r="8" spans="1:17" s="968" customFormat="1" ht="11.25">
      <c r="A8" s="495" t="s">
        <v>356</v>
      </c>
      <c r="B8" s="767">
        <v>14</v>
      </c>
      <c r="C8" s="469">
        <v>15</v>
      </c>
      <c r="D8" s="570"/>
      <c r="E8" s="945">
        <v>14</v>
      </c>
      <c r="F8" s="205"/>
      <c r="G8" s="205"/>
      <c r="H8" s="205"/>
      <c r="I8" s="205"/>
      <c r="J8" s="205"/>
      <c r="K8" s="205"/>
      <c r="L8" s="205"/>
      <c r="M8" s="205"/>
      <c r="N8" s="205"/>
      <c r="O8" s="205"/>
      <c r="P8" s="205"/>
      <c r="Q8" s="205"/>
    </row>
    <row r="9" spans="1:17" s="968" customFormat="1" ht="11.25">
      <c r="A9" s="533" t="s">
        <v>32</v>
      </c>
      <c r="B9" s="767">
        <v>90</v>
      </c>
      <c r="C9" s="471">
        <v>103</v>
      </c>
      <c r="D9" s="570"/>
      <c r="E9" s="945">
        <v>15</v>
      </c>
      <c r="F9" s="205"/>
      <c r="G9" s="205"/>
      <c r="H9" s="205"/>
      <c r="I9" s="205"/>
      <c r="J9" s="205"/>
      <c r="K9" s="205"/>
      <c r="L9" s="205"/>
      <c r="M9" s="205"/>
      <c r="N9" s="205"/>
      <c r="O9" s="205"/>
      <c r="P9" s="205"/>
      <c r="Q9" s="205"/>
    </row>
    <row r="10" spans="1:17" s="968" customFormat="1" ht="11.25">
      <c r="A10" s="485" t="s">
        <v>960</v>
      </c>
      <c r="B10" s="767">
        <v>16</v>
      </c>
      <c r="C10" s="570">
        <v>15</v>
      </c>
      <c r="D10" s="936">
        <v>16</v>
      </c>
      <c r="E10" s="945">
        <v>18</v>
      </c>
      <c r="F10" s="205"/>
      <c r="G10" s="205"/>
      <c r="H10" s="205"/>
      <c r="I10" s="205"/>
      <c r="J10" s="205"/>
      <c r="K10" s="205"/>
      <c r="L10" s="205"/>
      <c r="M10" s="205"/>
      <c r="N10" s="205"/>
      <c r="O10" s="205"/>
      <c r="P10" s="205"/>
      <c r="Q10" s="205"/>
    </row>
    <row r="11" spans="1:17" s="968" customFormat="1" ht="12" customHeight="1">
      <c r="A11" s="485" t="s">
        <v>357</v>
      </c>
      <c r="B11" s="744">
        <v>1</v>
      </c>
      <c r="C11" s="496">
        <v>1</v>
      </c>
      <c r="D11" s="570"/>
      <c r="E11" s="945">
        <v>18</v>
      </c>
      <c r="F11" s="205"/>
      <c r="G11" s="205"/>
      <c r="H11" s="205"/>
      <c r="I11" s="205"/>
      <c r="J11" s="205"/>
      <c r="K11" s="205"/>
      <c r="L11" s="205"/>
      <c r="M11" s="205"/>
      <c r="N11" s="205"/>
      <c r="O11" s="205"/>
      <c r="P11" s="205"/>
      <c r="Q11" s="205"/>
    </row>
    <row r="12" spans="1:17" s="968" customFormat="1" ht="12" customHeight="1">
      <c r="A12" s="874" t="s">
        <v>546</v>
      </c>
      <c r="B12" s="744">
        <v>144</v>
      </c>
      <c r="C12" s="471">
        <v>128</v>
      </c>
      <c r="D12" s="570"/>
      <c r="E12" s="945">
        <v>21</v>
      </c>
      <c r="F12" s="205"/>
      <c r="G12" s="205"/>
      <c r="H12" s="205"/>
      <c r="I12" s="205"/>
      <c r="J12" s="205"/>
      <c r="K12" s="205"/>
      <c r="L12" s="205"/>
      <c r="M12" s="205"/>
      <c r="N12" s="205"/>
      <c r="O12" s="205"/>
      <c r="P12" s="205"/>
      <c r="Q12" s="205"/>
    </row>
    <row r="13" spans="1:17" s="968" customFormat="1" ht="12" customHeight="1">
      <c r="A13" s="873" t="s">
        <v>359</v>
      </c>
      <c r="B13" s="744">
        <v>15</v>
      </c>
      <c r="C13" s="471"/>
      <c r="D13" s="570"/>
      <c r="E13" s="945">
        <v>18</v>
      </c>
      <c r="F13" s="205"/>
      <c r="G13" s="205"/>
      <c r="H13" s="205"/>
      <c r="I13" s="205"/>
      <c r="J13" s="205"/>
      <c r="K13" s="205"/>
      <c r="L13" s="205"/>
      <c r="M13" s="205"/>
      <c r="N13" s="205"/>
      <c r="O13" s="205"/>
      <c r="P13" s="205"/>
      <c r="Q13" s="205"/>
    </row>
    <row r="14" spans="1:17" s="968" customFormat="1" ht="12" customHeight="1">
      <c r="A14" s="587" t="s">
        <v>556</v>
      </c>
      <c r="B14" s="757">
        <v>4</v>
      </c>
      <c r="C14" s="539">
        <v>5</v>
      </c>
      <c r="D14" s="545"/>
      <c r="E14" s="943">
        <v>19</v>
      </c>
      <c r="F14" s="205"/>
      <c r="G14" s="205"/>
      <c r="H14" s="205"/>
      <c r="I14" s="205"/>
      <c r="J14" s="205"/>
      <c r="K14" s="205"/>
      <c r="L14" s="205"/>
      <c r="M14" s="205"/>
      <c r="N14" s="205"/>
      <c r="O14" s="205"/>
      <c r="P14" s="205"/>
      <c r="Q14" s="205"/>
    </row>
    <row r="15" spans="1:17" s="968" customFormat="1" ht="11.25" customHeight="1">
      <c r="A15" s="571" t="s">
        <v>1250</v>
      </c>
      <c r="B15" s="758">
        <v>1884</v>
      </c>
      <c r="C15" s="469">
        <v>1935</v>
      </c>
      <c r="D15" s="570"/>
      <c r="E15" s="569"/>
      <c r="F15" s="205"/>
      <c r="G15" s="205"/>
      <c r="H15" s="205"/>
      <c r="I15" s="205"/>
      <c r="J15" s="205"/>
      <c r="K15" s="205"/>
      <c r="L15" s="205"/>
      <c r="M15" s="205"/>
      <c r="N15" s="205"/>
      <c r="O15" s="205"/>
      <c r="P15" s="205"/>
      <c r="Q15" s="205"/>
    </row>
    <row r="16" spans="1:17" s="968" customFormat="1" ht="11.25" customHeight="1">
      <c r="A16" s="572"/>
      <c r="B16" s="768"/>
      <c r="C16" s="573"/>
      <c r="D16" s="567"/>
      <c r="E16" s="569"/>
      <c r="F16" s="205"/>
      <c r="G16" s="205"/>
      <c r="H16" s="205"/>
      <c r="I16" s="205"/>
      <c r="J16" s="205"/>
      <c r="K16" s="205"/>
      <c r="L16" s="205"/>
      <c r="M16" s="205"/>
      <c r="N16" s="205"/>
      <c r="O16" s="205"/>
      <c r="P16" s="205"/>
      <c r="Q16" s="205"/>
    </row>
    <row r="17" spans="1:17" s="968" customFormat="1" ht="11.25">
      <c r="A17" s="566" t="s">
        <v>20</v>
      </c>
      <c r="B17" s="769"/>
      <c r="C17" s="523"/>
      <c r="D17" s="567"/>
      <c r="E17" s="569"/>
      <c r="F17" s="205"/>
      <c r="G17" s="205"/>
      <c r="H17" s="205"/>
      <c r="I17" s="205"/>
      <c r="J17" s="205"/>
      <c r="K17" s="205"/>
      <c r="L17" s="205"/>
      <c r="M17" s="205"/>
      <c r="N17" s="205"/>
      <c r="O17" s="205"/>
      <c r="P17" s="205"/>
      <c r="Q17" s="205"/>
    </row>
    <row r="18" spans="1:17" s="968" customFormat="1" ht="11.25">
      <c r="A18" s="533" t="s">
        <v>555</v>
      </c>
      <c r="B18" s="767">
        <v>1156</v>
      </c>
      <c r="C18" s="471">
        <v>1367</v>
      </c>
      <c r="D18" s="570"/>
      <c r="E18" s="945">
        <v>17</v>
      </c>
      <c r="F18" s="205"/>
      <c r="G18" s="205"/>
      <c r="H18" s="205"/>
      <c r="I18" s="205"/>
      <c r="J18" s="205"/>
      <c r="K18" s="205"/>
      <c r="L18" s="205"/>
      <c r="M18" s="205"/>
      <c r="N18" s="205"/>
      <c r="O18" s="205"/>
      <c r="P18" s="205"/>
      <c r="Q18" s="205"/>
    </row>
    <row r="19" spans="1:17" s="968" customFormat="1" ht="11.25">
      <c r="A19" s="485" t="s">
        <v>358</v>
      </c>
      <c r="B19" s="767">
        <v>1</v>
      </c>
      <c r="C19" s="471">
        <v>1</v>
      </c>
      <c r="D19" s="570"/>
      <c r="E19" s="945">
        <v>18</v>
      </c>
      <c r="F19" s="205"/>
      <c r="G19" s="205"/>
      <c r="H19" s="205"/>
      <c r="I19" s="205"/>
      <c r="J19" s="205"/>
      <c r="K19" s="205"/>
      <c r="L19" s="205"/>
      <c r="M19" s="205"/>
      <c r="N19" s="205"/>
      <c r="O19" s="205"/>
      <c r="P19" s="205"/>
      <c r="Q19" s="205"/>
    </row>
    <row r="20" spans="1:17" s="968" customFormat="1" ht="11.25">
      <c r="A20" s="512" t="s">
        <v>359</v>
      </c>
      <c r="B20" s="744">
        <v>1186</v>
      </c>
      <c r="C20" s="570">
        <v>1146</v>
      </c>
      <c r="D20" s="570"/>
      <c r="E20" s="945">
        <v>18</v>
      </c>
      <c r="F20" s="205"/>
      <c r="G20" s="205"/>
      <c r="H20" s="205"/>
      <c r="I20" s="205"/>
      <c r="J20" s="205"/>
      <c r="K20" s="205"/>
      <c r="L20" s="205"/>
      <c r="M20" s="205"/>
      <c r="N20" s="205"/>
      <c r="O20" s="205"/>
      <c r="P20" s="205"/>
      <c r="Q20" s="205"/>
    </row>
    <row r="21" spans="1:17" s="968" customFormat="1" ht="11.25">
      <c r="A21" s="485" t="s">
        <v>1074</v>
      </c>
      <c r="B21" s="744">
        <v>42</v>
      </c>
      <c r="C21" s="471">
        <v>33</v>
      </c>
      <c r="D21" s="570"/>
      <c r="E21" s="945">
        <v>18</v>
      </c>
      <c r="F21" s="205"/>
      <c r="G21" s="205"/>
      <c r="H21" s="205"/>
      <c r="I21" s="205"/>
      <c r="J21" s="205"/>
      <c r="K21" s="205"/>
      <c r="L21" s="205"/>
      <c r="M21" s="205"/>
      <c r="N21" s="205"/>
      <c r="O21" s="205"/>
      <c r="P21" s="205"/>
      <c r="Q21" s="205"/>
    </row>
    <row r="22" spans="1:17" s="968" customFormat="1" ht="11.25">
      <c r="A22" s="495" t="s">
        <v>556</v>
      </c>
      <c r="B22" s="745">
        <v>338</v>
      </c>
      <c r="C22" s="471">
        <v>339</v>
      </c>
      <c r="D22" s="570"/>
      <c r="E22" s="945">
        <v>19</v>
      </c>
      <c r="F22" s="205"/>
      <c r="G22" s="205"/>
      <c r="H22" s="205"/>
      <c r="I22" s="205"/>
      <c r="J22" s="205"/>
      <c r="K22" s="205"/>
      <c r="L22" s="205"/>
      <c r="M22" s="205"/>
      <c r="N22" s="205"/>
      <c r="O22" s="205"/>
      <c r="P22" s="205"/>
      <c r="Q22" s="205"/>
    </row>
    <row r="23" spans="1:17" s="968" customFormat="1" ht="11.25">
      <c r="A23" s="542" t="s">
        <v>560</v>
      </c>
      <c r="B23" s="746">
        <v>571</v>
      </c>
      <c r="C23" s="539">
        <v>388</v>
      </c>
      <c r="D23" s="545"/>
      <c r="E23" s="943">
        <v>20</v>
      </c>
      <c r="F23" s="205"/>
      <c r="G23" s="205"/>
      <c r="H23" s="205"/>
      <c r="I23" s="205"/>
      <c r="J23" s="205"/>
      <c r="K23" s="205"/>
      <c r="L23" s="205"/>
      <c r="M23" s="205"/>
      <c r="N23" s="205"/>
      <c r="O23" s="205"/>
      <c r="P23" s="205"/>
      <c r="Q23" s="205"/>
    </row>
    <row r="24" spans="1:17" s="968" customFormat="1" ht="10.5" customHeight="1">
      <c r="A24" s="574" t="s">
        <v>1249</v>
      </c>
      <c r="B24" s="763">
        <v>3294</v>
      </c>
      <c r="C24" s="532">
        <v>3274</v>
      </c>
      <c r="D24" s="506"/>
      <c r="E24" s="575"/>
      <c r="F24" s="205"/>
      <c r="G24" s="205"/>
      <c r="H24" s="205"/>
      <c r="I24" s="205"/>
      <c r="J24" s="205"/>
      <c r="K24" s="205"/>
      <c r="L24" s="205"/>
      <c r="M24" s="205"/>
      <c r="N24" s="205"/>
      <c r="O24" s="205"/>
      <c r="P24" s="205"/>
      <c r="Q24" s="205"/>
    </row>
    <row r="25" spans="1:17" s="968" customFormat="1" ht="10.5" customHeight="1">
      <c r="A25" s="576"/>
      <c r="B25" s="744"/>
      <c r="C25" s="474"/>
      <c r="D25" s="474"/>
      <c r="E25" s="569"/>
      <c r="F25" s="205"/>
      <c r="G25" s="205"/>
      <c r="H25" s="205"/>
      <c r="I25" s="205"/>
      <c r="J25" s="205"/>
      <c r="K25" s="205"/>
      <c r="L25" s="205"/>
      <c r="M25" s="205"/>
      <c r="N25" s="205"/>
      <c r="O25" s="205"/>
      <c r="P25" s="205"/>
      <c r="Q25" s="205"/>
    </row>
    <row r="26" spans="1:17" s="968" customFormat="1" ht="10.5" customHeight="1">
      <c r="A26" s="577" t="s">
        <v>1258</v>
      </c>
      <c r="B26" s="745">
        <v>102</v>
      </c>
      <c r="C26" s="471"/>
      <c r="D26" s="471"/>
      <c r="E26" s="939">
        <v>3</v>
      </c>
      <c r="F26" s="205"/>
      <c r="G26" s="205"/>
      <c r="H26" s="205"/>
      <c r="I26" s="205"/>
      <c r="J26" s="205"/>
      <c r="K26" s="205"/>
      <c r="L26" s="205"/>
      <c r="M26" s="205"/>
      <c r="N26" s="205"/>
      <c r="O26" s="205"/>
      <c r="P26" s="205"/>
      <c r="Q26" s="205"/>
    </row>
    <row r="27" spans="1:17" s="968" customFormat="1" ht="11.25" customHeight="1">
      <c r="A27" s="588"/>
      <c r="B27" s="770"/>
      <c r="C27" s="540"/>
      <c r="D27" s="544"/>
      <c r="E27" s="586"/>
      <c r="F27" s="205"/>
      <c r="G27" s="205"/>
      <c r="H27" s="205"/>
      <c r="I27" s="205"/>
      <c r="J27" s="205"/>
      <c r="K27" s="205"/>
      <c r="L27" s="205"/>
      <c r="M27" s="205"/>
      <c r="N27" s="205"/>
      <c r="O27" s="205"/>
      <c r="P27" s="205"/>
      <c r="Q27" s="205"/>
    </row>
    <row r="28" spans="1:17" s="968" customFormat="1" ht="11.25">
      <c r="A28" s="617" t="s">
        <v>440</v>
      </c>
      <c r="B28" s="749">
        <v>5280</v>
      </c>
      <c r="C28" s="615">
        <v>5209</v>
      </c>
      <c r="D28" s="615"/>
      <c r="E28" s="618"/>
      <c r="F28" s="205"/>
      <c r="G28" s="205"/>
      <c r="H28" s="205"/>
      <c r="I28" s="205"/>
      <c r="J28" s="205"/>
      <c r="K28" s="205"/>
      <c r="L28" s="205"/>
      <c r="M28" s="205"/>
      <c r="N28" s="205"/>
      <c r="O28" s="205"/>
      <c r="P28" s="205"/>
      <c r="Q28" s="205"/>
    </row>
    <row r="29" spans="1:17" ht="11.25" customHeight="1">
      <c r="A29" s="280"/>
      <c r="B29" s="269"/>
      <c r="C29" s="272"/>
      <c r="D29" s="272"/>
      <c r="E29" s="454"/>
    </row>
    <row r="30" spans="1:17" ht="11.25" customHeight="1">
      <c r="A30" s="1081" t="s">
        <v>936</v>
      </c>
      <c r="B30" s="1081"/>
      <c r="C30" s="1081"/>
      <c r="D30" s="1081"/>
      <c r="E30" s="1081"/>
    </row>
    <row r="31" spans="1:17" ht="11.25" customHeight="1">
      <c r="A31" s="949"/>
      <c r="B31" s="949"/>
      <c r="C31" s="949"/>
      <c r="D31" s="949"/>
      <c r="E31" s="454"/>
    </row>
    <row r="32" spans="1:17" ht="11.25" customHeight="1">
      <c r="A32" s="1083" t="s">
        <v>1368</v>
      </c>
      <c r="B32" s="1083"/>
      <c r="C32" s="1083"/>
      <c r="D32" s="1083"/>
      <c r="E32" s="1083"/>
    </row>
    <row r="33" spans="1:17" ht="11.25" customHeight="1">
      <c r="A33" s="281"/>
      <c r="B33" s="282"/>
      <c r="C33" s="282"/>
      <c r="D33" s="282"/>
      <c r="E33" s="454"/>
    </row>
    <row r="34" spans="1:17" s="969" customFormat="1" ht="15" customHeight="1">
      <c r="A34" s="1053" t="s">
        <v>1027</v>
      </c>
      <c r="B34" s="1053"/>
      <c r="C34" s="1053"/>
      <c r="D34" s="1053"/>
      <c r="E34" s="1053"/>
      <c r="F34" s="205"/>
      <c r="G34" s="205"/>
      <c r="H34" s="205"/>
      <c r="I34" s="205"/>
      <c r="J34" s="205"/>
      <c r="K34" s="205"/>
      <c r="L34" s="205"/>
      <c r="M34" s="205"/>
      <c r="N34" s="205"/>
      <c r="O34" s="205"/>
      <c r="P34" s="205"/>
      <c r="Q34" s="205"/>
    </row>
    <row r="35" spans="1:17" s="969" customFormat="1" ht="11.25" customHeight="1">
      <c r="A35" s="286"/>
      <c r="B35" s="563"/>
      <c r="C35" s="563"/>
      <c r="D35" s="934"/>
      <c r="E35" s="935"/>
      <c r="F35" s="205"/>
      <c r="G35" s="205"/>
      <c r="H35" s="205"/>
      <c r="I35" s="205"/>
      <c r="J35" s="205"/>
      <c r="K35" s="205"/>
      <c r="L35" s="205"/>
      <c r="M35" s="205"/>
      <c r="N35" s="205"/>
      <c r="O35" s="205"/>
      <c r="P35" s="205"/>
      <c r="Q35" s="205"/>
    </row>
    <row r="36" spans="1:17" s="968" customFormat="1" ht="11.25" customHeight="1">
      <c r="A36" s="464" t="s">
        <v>744</v>
      </c>
      <c r="B36" s="754" t="s">
        <v>1208</v>
      </c>
      <c r="C36" s="285" t="s">
        <v>1098</v>
      </c>
      <c r="D36" s="922"/>
      <c r="E36" s="255" t="s">
        <v>902</v>
      </c>
      <c r="F36" s="205"/>
      <c r="G36" s="205"/>
      <c r="H36" s="205"/>
      <c r="I36" s="205"/>
      <c r="J36" s="205"/>
      <c r="K36" s="205"/>
      <c r="L36" s="205"/>
      <c r="M36" s="205"/>
      <c r="N36" s="205"/>
      <c r="O36" s="205"/>
      <c r="P36" s="205"/>
      <c r="Q36" s="205"/>
    </row>
    <row r="37" spans="1:17" s="968" customFormat="1" ht="11.25" customHeight="1">
      <c r="A37" s="578" t="s">
        <v>331</v>
      </c>
      <c r="B37" s="755"/>
      <c r="C37" s="483"/>
      <c r="D37" s="914"/>
      <c r="E37" s="569"/>
      <c r="F37" s="205"/>
      <c r="G37" s="205"/>
      <c r="H37" s="205"/>
      <c r="I37" s="205"/>
      <c r="J37" s="205"/>
      <c r="K37" s="205"/>
      <c r="L37" s="205"/>
      <c r="M37" s="205"/>
      <c r="N37" s="205"/>
      <c r="O37" s="205"/>
      <c r="P37" s="205"/>
      <c r="Q37" s="205"/>
    </row>
    <row r="38" spans="1:17" s="968" customFormat="1" ht="11.25">
      <c r="A38" s="485" t="s">
        <v>122</v>
      </c>
      <c r="B38" s="744">
        <v>336</v>
      </c>
      <c r="C38" s="471">
        <v>336</v>
      </c>
      <c r="D38" s="570"/>
      <c r="E38" s="945">
        <v>23</v>
      </c>
      <c r="F38" s="205"/>
      <c r="G38" s="205"/>
      <c r="H38" s="205"/>
      <c r="I38" s="205"/>
      <c r="J38" s="205"/>
      <c r="K38" s="205"/>
      <c r="L38" s="205"/>
      <c r="M38" s="205"/>
      <c r="N38" s="205"/>
      <c r="O38" s="205"/>
      <c r="P38" s="205"/>
      <c r="Q38" s="205"/>
    </row>
    <row r="39" spans="1:17" s="968" customFormat="1" ht="11.25" customHeight="1">
      <c r="A39" s="485" t="s">
        <v>915</v>
      </c>
      <c r="B39" s="756">
        <v>61</v>
      </c>
      <c r="C39" s="570">
        <v>61</v>
      </c>
      <c r="D39" s="570"/>
      <c r="E39" s="945">
        <v>23</v>
      </c>
      <c r="F39" s="205"/>
      <c r="G39" s="205"/>
      <c r="H39" s="205"/>
      <c r="I39" s="205"/>
      <c r="J39" s="205"/>
      <c r="K39" s="205"/>
      <c r="L39" s="205"/>
      <c r="M39" s="205"/>
      <c r="N39" s="205"/>
      <c r="O39" s="205"/>
      <c r="P39" s="205"/>
      <c r="Q39" s="205"/>
    </row>
    <row r="40" spans="1:17" s="968" customFormat="1" ht="11.25">
      <c r="A40" s="485" t="s">
        <v>392</v>
      </c>
      <c r="B40" s="744">
        <v>-30</v>
      </c>
      <c r="C40" s="496">
        <v>-85</v>
      </c>
      <c r="D40" s="570"/>
      <c r="E40" s="945">
        <v>23</v>
      </c>
      <c r="F40" s="205"/>
      <c r="G40" s="205"/>
      <c r="H40" s="205"/>
      <c r="I40" s="205"/>
      <c r="J40" s="205"/>
      <c r="K40" s="205"/>
      <c r="L40" s="205"/>
      <c r="M40" s="205"/>
      <c r="N40" s="205"/>
      <c r="O40" s="205"/>
      <c r="P40" s="205"/>
      <c r="Q40" s="205"/>
    </row>
    <row r="41" spans="1:17" s="968" customFormat="1" ht="11.25">
      <c r="A41" s="528" t="s">
        <v>360</v>
      </c>
      <c r="B41" s="744">
        <v>-66</v>
      </c>
      <c r="C41" s="496">
        <v>-13</v>
      </c>
      <c r="D41" s="570"/>
      <c r="E41" s="945">
        <v>23</v>
      </c>
      <c r="F41" s="205"/>
      <c r="G41" s="205"/>
      <c r="H41" s="205"/>
      <c r="I41" s="205"/>
      <c r="J41" s="205"/>
      <c r="K41" s="205"/>
      <c r="L41" s="205"/>
      <c r="M41" s="205"/>
      <c r="N41" s="205"/>
      <c r="O41" s="205"/>
      <c r="P41" s="205"/>
      <c r="Q41" s="205"/>
    </row>
    <row r="42" spans="1:17" s="968" customFormat="1" ht="11.25">
      <c r="A42" s="485" t="s">
        <v>1199</v>
      </c>
      <c r="B42" s="747">
        <v>-65</v>
      </c>
      <c r="C42" s="496">
        <v>-43</v>
      </c>
      <c r="D42" s="570"/>
      <c r="E42" s="569"/>
      <c r="F42" s="205"/>
      <c r="G42" s="205"/>
      <c r="H42" s="205"/>
      <c r="I42" s="205"/>
      <c r="J42" s="205"/>
      <c r="K42" s="205"/>
      <c r="L42" s="205"/>
      <c r="M42" s="205"/>
      <c r="N42" s="205"/>
      <c r="O42" s="205"/>
      <c r="P42" s="205"/>
      <c r="Q42" s="205"/>
    </row>
    <row r="43" spans="1:17" s="968" customFormat="1" ht="11.25">
      <c r="A43" s="542" t="s">
        <v>361</v>
      </c>
      <c r="B43" s="757">
        <v>1723</v>
      </c>
      <c r="C43" s="497">
        <v>1587</v>
      </c>
      <c r="D43" s="497"/>
      <c r="E43" s="586"/>
      <c r="F43" s="205"/>
      <c r="G43" s="205"/>
      <c r="H43" s="205"/>
      <c r="I43" s="205"/>
      <c r="J43" s="205"/>
      <c r="K43" s="205"/>
      <c r="L43" s="205"/>
      <c r="M43" s="205"/>
      <c r="N43" s="205"/>
      <c r="O43" s="205"/>
      <c r="P43" s="205"/>
      <c r="Q43" s="205"/>
    </row>
    <row r="44" spans="1:17" s="968" customFormat="1" ht="11.25">
      <c r="A44" s="579" t="s">
        <v>948</v>
      </c>
      <c r="B44" s="758">
        <v>1960</v>
      </c>
      <c r="C44" s="469">
        <v>1844</v>
      </c>
      <c r="D44" s="570"/>
      <c r="E44" s="569"/>
      <c r="F44" s="205"/>
      <c r="G44" s="205"/>
      <c r="H44" s="205"/>
      <c r="I44" s="205"/>
      <c r="J44" s="205"/>
      <c r="K44" s="205"/>
      <c r="L44" s="205"/>
      <c r="M44" s="205"/>
      <c r="N44" s="205"/>
      <c r="O44" s="205"/>
      <c r="P44" s="205"/>
      <c r="Q44" s="205"/>
    </row>
    <row r="45" spans="1:17" s="968" customFormat="1" ht="11.25">
      <c r="A45" s="529"/>
      <c r="B45" s="759"/>
      <c r="C45" s="483"/>
      <c r="D45" s="914"/>
      <c r="E45" s="569"/>
      <c r="F45" s="205"/>
      <c r="G45" s="205"/>
      <c r="H45" s="205"/>
      <c r="I45" s="205"/>
      <c r="J45" s="205"/>
      <c r="K45" s="205"/>
      <c r="L45" s="205"/>
      <c r="M45" s="205"/>
      <c r="N45" s="205"/>
      <c r="O45" s="205"/>
      <c r="P45" s="205"/>
      <c r="Q45" s="205"/>
    </row>
    <row r="46" spans="1:17" s="968" customFormat="1" ht="11.25">
      <c r="A46" s="587" t="s">
        <v>307</v>
      </c>
      <c r="B46" s="746">
        <v>45</v>
      </c>
      <c r="C46" s="497">
        <v>40</v>
      </c>
      <c r="D46" s="497"/>
      <c r="E46" s="586"/>
      <c r="F46" s="205"/>
      <c r="G46" s="205"/>
      <c r="H46" s="205"/>
      <c r="I46" s="205"/>
      <c r="J46" s="205"/>
      <c r="K46" s="205"/>
      <c r="L46" s="205"/>
      <c r="M46" s="205"/>
      <c r="N46" s="205"/>
      <c r="O46" s="205"/>
      <c r="P46" s="205"/>
      <c r="Q46" s="205"/>
    </row>
    <row r="47" spans="1:17" s="968" customFormat="1" ht="11.25">
      <c r="A47" s="617" t="s">
        <v>31</v>
      </c>
      <c r="B47" s="749">
        <v>2005</v>
      </c>
      <c r="C47" s="615">
        <v>1884</v>
      </c>
      <c r="D47" s="615"/>
      <c r="E47" s="618"/>
      <c r="F47" s="205"/>
      <c r="G47" s="205"/>
      <c r="H47" s="205"/>
      <c r="I47" s="205"/>
      <c r="J47" s="205"/>
      <c r="K47" s="205"/>
      <c r="L47" s="205"/>
      <c r="M47" s="205"/>
      <c r="N47" s="205"/>
      <c r="O47" s="205"/>
      <c r="P47" s="205"/>
      <c r="Q47" s="205"/>
    </row>
    <row r="48" spans="1:17" s="968" customFormat="1" ht="11.25">
      <c r="A48" s="572"/>
      <c r="B48" s="760"/>
      <c r="C48" s="472"/>
      <c r="D48" s="912"/>
      <c r="E48" s="569"/>
      <c r="F48" s="205"/>
      <c r="G48" s="205"/>
      <c r="H48" s="205"/>
      <c r="I48" s="205"/>
      <c r="J48" s="205"/>
      <c r="K48" s="205"/>
      <c r="L48" s="205"/>
      <c r="M48" s="205"/>
      <c r="N48" s="205"/>
      <c r="O48" s="205"/>
      <c r="P48" s="205"/>
      <c r="Q48" s="205"/>
    </row>
    <row r="49" spans="1:17" s="968" customFormat="1" ht="11.25">
      <c r="A49" s="566" t="s">
        <v>377</v>
      </c>
      <c r="B49" s="761"/>
      <c r="C49" s="467"/>
      <c r="D49" s="938"/>
      <c r="E49" s="569"/>
      <c r="F49" s="205"/>
      <c r="G49" s="205"/>
      <c r="H49" s="205"/>
      <c r="I49" s="205"/>
      <c r="J49" s="205"/>
      <c r="K49" s="205"/>
      <c r="L49" s="205"/>
      <c r="M49" s="205"/>
      <c r="N49" s="205"/>
      <c r="O49" s="205"/>
      <c r="P49" s="205"/>
      <c r="Q49" s="205"/>
    </row>
    <row r="50" spans="1:17" s="968" customFormat="1" ht="11.25">
      <c r="A50" s="576"/>
      <c r="B50" s="760"/>
      <c r="C50" s="483"/>
      <c r="D50" s="938"/>
      <c r="E50" s="569"/>
      <c r="F50" s="205"/>
      <c r="G50" s="205"/>
      <c r="H50" s="205"/>
      <c r="I50" s="205"/>
      <c r="J50" s="205"/>
      <c r="K50" s="205"/>
      <c r="L50" s="205"/>
      <c r="M50" s="205"/>
      <c r="N50" s="205"/>
      <c r="O50" s="205"/>
      <c r="P50" s="205"/>
      <c r="Q50" s="205"/>
    </row>
    <row r="51" spans="1:17" s="968" customFormat="1" ht="11.25" customHeight="1">
      <c r="A51" s="580" t="s">
        <v>757</v>
      </c>
      <c r="B51" s="755"/>
      <c r="C51" s="467"/>
      <c r="D51" s="924"/>
      <c r="E51" s="569"/>
      <c r="F51" s="205"/>
      <c r="G51" s="205"/>
      <c r="H51" s="205"/>
      <c r="I51" s="205"/>
      <c r="J51" s="205"/>
      <c r="K51" s="205"/>
      <c r="L51" s="205"/>
      <c r="M51" s="205"/>
      <c r="N51" s="205"/>
      <c r="O51" s="205"/>
      <c r="P51" s="205"/>
      <c r="Q51" s="205"/>
    </row>
    <row r="52" spans="1:17" s="968" customFormat="1" ht="11.25">
      <c r="A52" s="528" t="s">
        <v>684</v>
      </c>
      <c r="B52" s="744">
        <v>537</v>
      </c>
      <c r="C52" s="471">
        <v>571</v>
      </c>
      <c r="D52" s="945">
        <v>18</v>
      </c>
      <c r="E52" s="945">
        <v>25</v>
      </c>
      <c r="F52" s="205"/>
      <c r="G52" s="205"/>
      <c r="H52" s="205"/>
      <c r="I52" s="205"/>
      <c r="J52" s="205"/>
      <c r="K52" s="205"/>
      <c r="L52" s="205"/>
      <c r="M52" s="205"/>
      <c r="N52" s="205"/>
      <c r="O52" s="205"/>
      <c r="P52" s="205"/>
      <c r="Q52" s="205"/>
    </row>
    <row r="53" spans="1:17" s="968" customFormat="1" ht="11.25">
      <c r="A53" s="485" t="s">
        <v>779</v>
      </c>
      <c r="B53" s="747">
        <v>64</v>
      </c>
      <c r="C53" s="471">
        <v>84</v>
      </c>
      <c r="D53" s="923"/>
      <c r="E53" s="945">
        <v>21</v>
      </c>
      <c r="F53" s="205"/>
      <c r="G53" s="205"/>
      <c r="H53" s="205"/>
      <c r="I53" s="205"/>
      <c r="J53" s="205"/>
      <c r="K53" s="205"/>
      <c r="L53" s="205"/>
      <c r="M53" s="205"/>
      <c r="N53" s="205"/>
      <c r="O53" s="205"/>
      <c r="P53" s="205"/>
      <c r="Q53" s="205"/>
    </row>
    <row r="54" spans="1:17" s="968" customFormat="1" ht="11.25">
      <c r="A54" s="533" t="s">
        <v>362</v>
      </c>
      <c r="B54" s="747">
        <v>100</v>
      </c>
      <c r="C54" s="570">
        <v>107</v>
      </c>
      <c r="D54" s="923"/>
      <c r="E54" s="945">
        <v>22</v>
      </c>
      <c r="F54" s="205"/>
      <c r="G54" s="205"/>
      <c r="H54" s="205"/>
      <c r="I54" s="205"/>
      <c r="J54" s="205"/>
      <c r="K54" s="205"/>
      <c r="L54" s="205"/>
      <c r="M54" s="205"/>
      <c r="N54" s="205"/>
      <c r="O54" s="205"/>
      <c r="P54" s="205"/>
      <c r="Q54" s="205"/>
    </row>
    <row r="55" spans="1:17" s="968" customFormat="1" ht="11.25">
      <c r="A55" s="528" t="s">
        <v>363</v>
      </c>
      <c r="B55" s="744">
        <v>51</v>
      </c>
      <c r="C55" s="471">
        <v>40</v>
      </c>
      <c r="D55" s="923"/>
      <c r="E55" s="945">
        <v>24</v>
      </c>
      <c r="F55" s="205"/>
      <c r="G55" s="205"/>
      <c r="H55" s="205"/>
      <c r="I55" s="205"/>
      <c r="J55" s="205"/>
      <c r="K55" s="205"/>
      <c r="L55" s="205"/>
      <c r="M55" s="205"/>
      <c r="N55" s="205"/>
      <c r="O55" s="205"/>
      <c r="P55" s="205"/>
      <c r="Q55" s="205"/>
    </row>
    <row r="56" spans="1:17" s="968" customFormat="1" ht="11.25">
      <c r="A56" s="528" t="s">
        <v>364</v>
      </c>
      <c r="B56" s="745">
        <v>77</v>
      </c>
      <c r="C56" s="496">
        <v>86</v>
      </c>
      <c r="D56" s="923"/>
      <c r="E56" s="569"/>
      <c r="F56" s="205"/>
      <c r="G56" s="205"/>
      <c r="H56" s="205"/>
      <c r="I56" s="205"/>
      <c r="J56" s="205"/>
      <c r="K56" s="205"/>
      <c r="L56" s="205"/>
      <c r="M56" s="205"/>
      <c r="N56" s="205"/>
      <c r="O56" s="205"/>
      <c r="P56" s="205"/>
      <c r="Q56" s="205"/>
    </row>
    <row r="57" spans="1:17" s="968" customFormat="1" ht="11.25">
      <c r="A57" s="587" t="s">
        <v>731</v>
      </c>
      <c r="B57" s="746">
        <v>2</v>
      </c>
      <c r="C57" s="497">
        <v>4</v>
      </c>
      <c r="D57" s="944"/>
      <c r="E57" s="943">
        <v>26</v>
      </c>
      <c r="F57" s="205"/>
      <c r="G57" s="205"/>
      <c r="H57" s="205"/>
      <c r="I57" s="205"/>
      <c r="J57" s="205"/>
      <c r="K57" s="205"/>
      <c r="L57" s="205"/>
      <c r="M57" s="205"/>
      <c r="N57" s="205"/>
      <c r="O57" s="205"/>
      <c r="P57" s="205"/>
      <c r="Q57" s="205"/>
    </row>
    <row r="58" spans="1:17" s="968" customFormat="1" ht="11.25" customHeight="1">
      <c r="A58" s="571" t="s">
        <v>1230</v>
      </c>
      <c r="B58" s="758">
        <v>832</v>
      </c>
      <c r="C58" s="532">
        <v>892</v>
      </c>
      <c r="D58" s="925"/>
      <c r="E58" s="569"/>
      <c r="F58" s="205"/>
      <c r="G58" s="205"/>
      <c r="H58" s="205"/>
      <c r="I58" s="205"/>
      <c r="J58" s="205"/>
      <c r="K58" s="205"/>
      <c r="L58" s="205"/>
      <c r="M58" s="205"/>
      <c r="N58" s="205"/>
      <c r="O58" s="205"/>
      <c r="P58" s="205"/>
      <c r="Q58" s="205"/>
    </row>
    <row r="59" spans="1:17" s="968" customFormat="1" ht="11.25" customHeight="1">
      <c r="A59" s="513"/>
      <c r="B59" s="745"/>
      <c r="C59" s="469"/>
      <c r="D59" s="923"/>
      <c r="E59" s="569"/>
      <c r="F59" s="205"/>
      <c r="G59" s="205"/>
      <c r="H59" s="205"/>
      <c r="I59" s="205"/>
      <c r="J59" s="205"/>
      <c r="K59" s="205"/>
      <c r="L59" s="205"/>
      <c r="M59" s="205"/>
      <c r="N59" s="205"/>
      <c r="O59" s="205"/>
      <c r="P59" s="205"/>
      <c r="Q59" s="205"/>
    </row>
    <row r="60" spans="1:17" s="968" customFormat="1" ht="11.25" customHeight="1">
      <c r="A60" s="578" t="s">
        <v>174</v>
      </c>
      <c r="B60" s="761"/>
      <c r="C60" s="483"/>
      <c r="D60" s="924"/>
      <c r="E60" s="569"/>
      <c r="F60" s="205"/>
      <c r="G60" s="205"/>
      <c r="H60" s="205"/>
      <c r="I60" s="205"/>
      <c r="J60" s="205"/>
      <c r="K60" s="205"/>
      <c r="L60" s="205"/>
      <c r="M60" s="205"/>
      <c r="N60" s="205"/>
      <c r="O60" s="205"/>
      <c r="P60" s="205"/>
      <c r="Q60" s="205"/>
    </row>
    <row r="61" spans="1:17" s="968" customFormat="1" ht="11.25" customHeight="1">
      <c r="A61" s="528" t="s">
        <v>684</v>
      </c>
      <c r="B61" s="744">
        <v>129</v>
      </c>
      <c r="C61" s="471">
        <v>94</v>
      </c>
      <c r="D61" s="945">
        <v>18</v>
      </c>
      <c r="E61" s="945">
        <v>25</v>
      </c>
      <c r="F61" s="205"/>
      <c r="G61" s="205"/>
      <c r="H61" s="205"/>
      <c r="I61" s="205"/>
      <c r="J61" s="205"/>
      <c r="K61" s="205"/>
      <c r="L61" s="205"/>
      <c r="M61" s="205"/>
      <c r="N61" s="205"/>
      <c r="O61" s="205"/>
      <c r="P61" s="205"/>
      <c r="Q61" s="205"/>
    </row>
    <row r="62" spans="1:17" s="968" customFormat="1" ht="11.25" customHeight="1">
      <c r="A62" s="485" t="s">
        <v>363</v>
      </c>
      <c r="B62" s="747">
        <v>242</v>
      </c>
      <c r="C62" s="471">
        <v>204</v>
      </c>
      <c r="D62" s="923"/>
      <c r="E62" s="945">
        <v>24</v>
      </c>
      <c r="F62" s="205"/>
      <c r="G62" s="205"/>
      <c r="H62" s="205"/>
      <c r="I62" s="205"/>
      <c r="J62" s="205"/>
      <c r="K62" s="205"/>
      <c r="L62" s="205"/>
      <c r="M62" s="205"/>
      <c r="N62" s="205"/>
      <c r="O62" s="205"/>
      <c r="P62" s="205"/>
      <c r="Q62" s="205"/>
    </row>
    <row r="63" spans="1:17" s="968" customFormat="1" ht="11.25">
      <c r="A63" s="485" t="s">
        <v>364</v>
      </c>
      <c r="B63" s="745">
        <v>596</v>
      </c>
      <c r="C63" s="471">
        <v>827</v>
      </c>
      <c r="D63" s="923"/>
      <c r="E63" s="569"/>
      <c r="F63" s="205"/>
      <c r="G63" s="205"/>
      <c r="H63" s="205"/>
      <c r="I63" s="205"/>
      <c r="J63" s="205"/>
      <c r="K63" s="205"/>
      <c r="L63" s="205"/>
      <c r="M63" s="205"/>
      <c r="N63" s="205"/>
      <c r="O63" s="205"/>
      <c r="P63" s="205"/>
      <c r="Q63" s="205"/>
    </row>
    <row r="64" spans="1:17" s="968" customFormat="1" ht="11.25">
      <c r="A64" s="533" t="s">
        <v>365</v>
      </c>
      <c r="B64" s="744">
        <v>436</v>
      </c>
      <c r="C64" s="471">
        <v>375</v>
      </c>
      <c r="D64" s="945">
        <v>18</v>
      </c>
      <c r="E64" s="945">
        <v>25</v>
      </c>
      <c r="F64" s="205"/>
      <c r="G64" s="205"/>
      <c r="H64" s="205"/>
      <c r="I64" s="205"/>
      <c r="J64" s="205"/>
      <c r="K64" s="205"/>
      <c r="L64" s="205"/>
      <c r="M64" s="205"/>
      <c r="N64" s="205"/>
      <c r="O64" s="205"/>
      <c r="P64" s="205"/>
      <c r="Q64" s="205"/>
    </row>
    <row r="65" spans="1:17" s="968" customFormat="1" ht="11.25">
      <c r="A65" s="485" t="s">
        <v>1109</v>
      </c>
      <c r="B65" s="744">
        <v>51</v>
      </c>
      <c r="C65" s="570">
        <v>81</v>
      </c>
      <c r="D65" s="570"/>
      <c r="E65" s="569"/>
      <c r="F65" s="205"/>
      <c r="G65" s="205"/>
      <c r="H65" s="205"/>
      <c r="I65" s="205"/>
      <c r="J65" s="205"/>
      <c r="K65" s="205"/>
      <c r="L65" s="205"/>
      <c r="M65" s="205"/>
      <c r="N65" s="205"/>
      <c r="O65" s="205"/>
      <c r="P65" s="205"/>
      <c r="Q65" s="205"/>
    </row>
    <row r="66" spans="1:17" s="968" customFormat="1" ht="11.25">
      <c r="A66" s="542" t="s">
        <v>731</v>
      </c>
      <c r="B66" s="748">
        <v>934</v>
      </c>
      <c r="C66" s="497">
        <v>853</v>
      </c>
      <c r="D66" s="545"/>
      <c r="E66" s="943">
        <v>25</v>
      </c>
      <c r="F66" s="205"/>
      <c r="G66" s="205"/>
      <c r="H66" s="205"/>
      <c r="I66" s="205"/>
      <c r="J66" s="205"/>
      <c r="K66" s="205"/>
      <c r="L66" s="205"/>
      <c r="M66" s="205"/>
      <c r="N66" s="205"/>
      <c r="O66" s="205"/>
      <c r="P66" s="205"/>
      <c r="Q66" s="205"/>
    </row>
    <row r="67" spans="1:17" s="968" customFormat="1" ht="11.25">
      <c r="A67" s="581" t="s">
        <v>1231</v>
      </c>
      <c r="B67" s="758">
        <v>2388</v>
      </c>
      <c r="C67" s="532">
        <v>2434</v>
      </c>
      <c r="D67" s="474"/>
      <c r="E67" s="568"/>
      <c r="F67" s="205"/>
      <c r="G67" s="205"/>
      <c r="H67" s="205"/>
      <c r="I67" s="205"/>
      <c r="J67" s="205"/>
      <c r="K67" s="205"/>
      <c r="L67" s="205"/>
      <c r="M67" s="205"/>
      <c r="N67" s="205"/>
      <c r="O67" s="205"/>
      <c r="P67" s="205"/>
      <c r="Q67" s="205"/>
    </row>
    <row r="68" spans="1:17" s="968" customFormat="1" ht="11.25">
      <c r="A68" s="517"/>
      <c r="B68" s="762"/>
      <c r="C68" s="517"/>
      <c r="D68" s="913"/>
      <c r="E68" s="585"/>
      <c r="F68" s="205"/>
      <c r="G68" s="205"/>
      <c r="H68" s="205"/>
      <c r="I68" s="205"/>
      <c r="J68" s="205"/>
      <c r="K68" s="205"/>
      <c r="L68" s="205"/>
      <c r="M68" s="205"/>
      <c r="N68" s="205"/>
      <c r="O68" s="205"/>
      <c r="P68" s="205"/>
      <c r="Q68" s="205"/>
    </row>
    <row r="69" spans="1:17" s="968" customFormat="1" ht="11.25">
      <c r="A69" s="617" t="s">
        <v>534</v>
      </c>
      <c r="B69" s="749">
        <v>3220</v>
      </c>
      <c r="C69" s="615">
        <v>3325</v>
      </c>
      <c r="D69" s="615"/>
      <c r="E69" s="619"/>
      <c r="F69" s="205"/>
      <c r="G69" s="205"/>
      <c r="H69" s="205"/>
      <c r="I69" s="205"/>
      <c r="J69" s="205"/>
      <c r="K69" s="205"/>
      <c r="L69" s="205"/>
      <c r="M69" s="205"/>
      <c r="N69" s="205"/>
      <c r="O69" s="205"/>
      <c r="P69" s="205"/>
      <c r="Q69" s="205"/>
    </row>
    <row r="70" spans="1:17" s="968" customFormat="1" ht="11.25">
      <c r="A70" s="508"/>
      <c r="B70" s="763"/>
      <c r="C70" s="506"/>
      <c r="D70" s="506"/>
      <c r="E70" s="582"/>
      <c r="F70" s="205"/>
      <c r="G70" s="205"/>
      <c r="H70" s="205"/>
      <c r="I70" s="205"/>
      <c r="J70" s="205"/>
      <c r="K70" s="205"/>
      <c r="L70" s="205"/>
      <c r="M70" s="205"/>
      <c r="N70" s="205"/>
      <c r="O70" s="205"/>
      <c r="P70" s="205"/>
      <c r="Q70" s="205"/>
    </row>
    <row r="71" spans="1:17" s="968" customFormat="1" ht="11.25">
      <c r="A71" s="566" t="s">
        <v>1257</v>
      </c>
      <c r="B71" s="744">
        <v>55</v>
      </c>
      <c r="C71" s="471"/>
      <c r="D71" s="471"/>
      <c r="E71" s="939">
        <v>3</v>
      </c>
      <c r="F71" s="205"/>
      <c r="G71" s="205"/>
      <c r="H71" s="205"/>
      <c r="I71" s="205"/>
      <c r="J71" s="205"/>
      <c r="K71" s="205"/>
      <c r="L71" s="205"/>
      <c r="M71" s="205"/>
      <c r="N71" s="205"/>
      <c r="O71" s="205"/>
      <c r="P71" s="205"/>
      <c r="Q71" s="205"/>
    </row>
    <row r="72" spans="1:17" s="968" customFormat="1" ht="11.25">
      <c r="A72" s="583"/>
      <c r="B72" s="764"/>
      <c r="C72" s="541"/>
      <c r="D72" s="644"/>
      <c r="E72" s="584"/>
      <c r="F72" s="205"/>
      <c r="G72" s="205"/>
      <c r="H72" s="205"/>
      <c r="I72" s="205"/>
      <c r="J72" s="205"/>
      <c r="K72" s="205"/>
      <c r="L72" s="205"/>
      <c r="M72" s="205"/>
      <c r="N72" s="205"/>
      <c r="O72" s="205"/>
      <c r="P72" s="205"/>
      <c r="Q72" s="205"/>
    </row>
    <row r="73" spans="1:17" s="968" customFormat="1" ht="11.25">
      <c r="A73" s="617" t="s">
        <v>441</v>
      </c>
      <c r="B73" s="749">
        <v>5280</v>
      </c>
      <c r="C73" s="615">
        <v>5209</v>
      </c>
      <c r="D73" s="615"/>
      <c r="E73" s="619"/>
      <c r="F73" s="205"/>
      <c r="G73" s="205"/>
      <c r="H73" s="205"/>
      <c r="I73" s="205"/>
      <c r="J73" s="205"/>
      <c r="K73" s="205"/>
      <c r="L73" s="205"/>
      <c r="M73" s="205"/>
      <c r="N73" s="205"/>
      <c r="O73" s="205"/>
      <c r="P73" s="205"/>
      <c r="Q73" s="205"/>
    </row>
    <row r="74" spans="1:17" ht="11.25" customHeight="1">
      <c r="A74" s="212"/>
      <c r="B74" s="212"/>
      <c r="C74" s="212"/>
      <c r="D74" s="212"/>
    </row>
    <row r="75" spans="1:17" ht="11.25" customHeight="1">
      <c r="A75" s="1081" t="s">
        <v>936</v>
      </c>
      <c r="B75" s="1081"/>
      <c r="C75" s="1081"/>
      <c r="D75" s="1081"/>
      <c r="E75" s="1081"/>
    </row>
    <row r="76" spans="1:17" ht="11.25" customHeight="1">
      <c r="A76" s="212"/>
      <c r="B76" s="212"/>
      <c r="C76" s="212"/>
      <c r="D76" s="212"/>
    </row>
    <row r="77" spans="1:17" ht="11.25" customHeight="1">
      <c r="A77" s="1081" t="s">
        <v>1368</v>
      </c>
      <c r="B77" s="1081"/>
      <c r="C77" s="1081"/>
      <c r="D77" s="1081"/>
      <c r="E77" s="1081"/>
    </row>
    <row r="78" spans="1:17" ht="11.25" customHeight="1">
      <c r="B78" s="283"/>
      <c r="C78" s="283"/>
      <c r="D78" s="283"/>
    </row>
    <row r="79" spans="1:17">
      <c r="B79" s="283"/>
      <c r="C79" s="283"/>
      <c r="D79" s="283"/>
    </row>
    <row r="80" spans="1:17">
      <c r="B80" s="219"/>
      <c r="C80" s="219"/>
      <c r="D80" s="219"/>
    </row>
    <row r="81" spans="2:4">
      <c r="B81" s="219"/>
      <c r="C81" s="219"/>
      <c r="D81" s="219"/>
    </row>
    <row r="82" spans="2:4">
      <c r="B82" s="219"/>
      <c r="C82" s="219"/>
      <c r="D82" s="219"/>
    </row>
    <row r="83" spans="2:4">
      <c r="B83" s="219"/>
      <c r="C83" s="219"/>
      <c r="D83" s="219"/>
    </row>
    <row r="84" spans="2:4">
      <c r="B84" s="219"/>
      <c r="C84" s="219"/>
      <c r="D84" s="219"/>
    </row>
    <row r="85" spans="2:4">
      <c r="B85" s="219"/>
      <c r="C85" s="219"/>
      <c r="D85" s="219"/>
    </row>
    <row r="86" spans="2:4">
      <c r="B86" s="219"/>
      <c r="C86" s="219"/>
      <c r="D86" s="219"/>
    </row>
    <row r="87" spans="2:4">
      <c r="B87" s="219"/>
      <c r="C87" s="219"/>
      <c r="D87" s="219"/>
    </row>
    <row r="88" spans="2:4">
      <c r="B88" s="219"/>
      <c r="C88" s="219"/>
      <c r="D88" s="219"/>
    </row>
    <row r="89" spans="2:4">
      <c r="B89" s="219"/>
      <c r="C89" s="219"/>
      <c r="D89" s="219"/>
    </row>
    <row r="90" spans="2:4" ht="15" customHeight="1">
      <c r="B90" s="219"/>
      <c r="C90" s="219"/>
      <c r="D90" s="219"/>
    </row>
    <row r="91" spans="2:4">
      <c r="B91" s="219"/>
      <c r="C91" s="219"/>
      <c r="D91" s="219"/>
    </row>
    <row r="92" spans="2:4">
      <c r="B92" s="219"/>
      <c r="C92" s="219"/>
      <c r="D92" s="219"/>
    </row>
    <row r="93" spans="2:4">
      <c r="B93" s="219"/>
      <c r="C93" s="219"/>
      <c r="D93" s="219"/>
    </row>
    <row r="94" spans="2:4">
      <c r="B94" s="219"/>
      <c r="C94" s="219"/>
      <c r="D94" s="219"/>
    </row>
    <row r="95" spans="2:4">
      <c r="B95" s="219"/>
      <c r="C95" s="219"/>
      <c r="D95" s="219"/>
    </row>
    <row r="96" spans="2:4">
      <c r="B96" s="219"/>
      <c r="C96" s="219"/>
      <c r="D96" s="219"/>
    </row>
    <row r="97" spans="2:4">
      <c r="B97" s="219"/>
      <c r="C97" s="219"/>
      <c r="D97" s="219"/>
    </row>
    <row r="98" spans="2:4">
      <c r="B98" s="219"/>
      <c r="C98" s="219"/>
      <c r="D98" s="219"/>
    </row>
    <row r="99" spans="2:4">
      <c r="B99" s="219"/>
      <c r="C99" s="219"/>
      <c r="D99" s="219"/>
    </row>
    <row r="100" spans="2:4">
      <c r="B100" s="219"/>
      <c r="C100" s="219"/>
      <c r="D100" s="219"/>
    </row>
    <row r="101" spans="2:4">
      <c r="B101" s="219"/>
      <c r="C101" s="219"/>
      <c r="D101" s="219"/>
    </row>
    <row r="102" spans="2:4">
      <c r="B102" s="219"/>
      <c r="C102" s="219"/>
      <c r="D102" s="219"/>
    </row>
    <row r="103" spans="2:4">
      <c r="B103" s="219"/>
      <c r="C103" s="219"/>
      <c r="D103" s="219"/>
    </row>
    <row r="104" spans="2:4">
      <c r="B104" s="219"/>
      <c r="C104" s="219"/>
      <c r="D104" s="219"/>
    </row>
    <row r="105" spans="2:4">
      <c r="B105" s="219"/>
      <c r="C105" s="219"/>
      <c r="D105" s="219"/>
    </row>
    <row r="106" spans="2:4">
      <c r="B106" s="219"/>
      <c r="C106" s="219"/>
      <c r="D106" s="219"/>
    </row>
    <row r="107" spans="2:4">
      <c r="B107" s="219"/>
      <c r="C107" s="219"/>
      <c r="D107" s="219"/>
    </row>
    <row r="108" spans="2:4" ht="15" customHeight="1">
      <c r="B108" s="219"/>
      <c r="C108" s="219"/>
      <c r="D108" s="219"/>
    </row>
    <row r="109" spans="2:4">
      <c r="B109" s="219"/>
      <c r="C109" s="219"/>
      <c r="D109" s="219"/>
    </row>
    <row r="110" spans="2:4">
      <c r="B110" s="219"/>
      <c r="C110" s="219"/>
      <c r="D110" s="219"/>
    </row>
    <row r="111" spans="2:4">
      <c r="B111" s="219"/>
      <c r="C111" s="219"/>
      <c r="D111" s="219"/>
    </row>
    <row r="112" spans="2:4">
      <c r="B112" s="219"/>
      <c r="C112" s="219"/>
      <c r="D112" s="219"/>
    </row>
    <row r="113" spans="2:4">
      <c r="B113" s="219"/>
      <c r="C113" s="219"/>
      <c r="D113" s="219"/>
    </row>
    <row r="114" spans="2:4">
      <c r="B114" s="219"/>
      <c r="C114" s="219"/>
      <c r="D114" s="219"/>
    </row>
    <row r="115" spans="2:4">
      <c r="B115" s="219"/>
      <c r="C115" s="219"/>
      <c r="D115" s="219"/>
    </row>
    <row r="116" spans="2:4">
      <c r="B116" s="219"/>
      <c r="C116" s="219"/>
      <c r="D116" s="219"/>
    </row>
    <row r="117" spans="2:4">
      <c r="B117" s="219"/>
      <c r="C117" s="219"/>
      <c r="D117" s="219"/>
    </row>
    <row r="118" spans="2:4">
      <c r="B118" s="219"/>
      <c r="C118" s="219"/>
      <c r="D118" s="219"/>
    </row>
    <row r="119" spans="2:4">
      <c r="B119" s="219"/>
      <c r="C119" s="219"/>
      <c r="D119" s="219"/>
    </row>
    <row r="120" spans="2:4">
      <c r="B120" s="219"/>
      <c r="C120" s="219"/>
      <c r="D120" s="219"/>
    </row>
    <row r="121" spans="2:4">
      <c r="B121" s="219"/>
      <c r="C121" s="219"/>
      <c r="D121" s="219"/>
    </row>
    <row r="122" spans="2:4">
      <c r="B122" s="219"/>
      <c r="C122" s="219"/>
      <c r="D122" s="219"/>
    </row>
    <row r="123" spans="2:4">
      <c r="B123" s="219"/>
      <c r="C123" s="219"/>
      <c r="D123" s="219"/>
    </row>
    <row r="124" spans="2:4">
      <c r="B124" s="219"/>
      <c r="C124" s="219"/>
      <c r="D124" s="219"/>
    </row>
    <row r="125" spans="2:4">
      <c r="B125" s="219"/>
      <c r="C125" s="219"/>
      <c r="D125" s="219"/>
    </row>
    <row r="126" spans="2:4">
      <c r="B126" s="219"/>
      <c r="C126" s="219"/>
      <c r="D126" s="219"/>
    </row>
    <row r="127" spans="2:4">
      <c r="B127" s="219"/>
      <c r="C127" s="219"/>
      <c r="D127" s="219"/>
    </row>
    <row r="128" spans="2:4">
      <c r="B128" s="219"/>
      <c r="C128" s="219"/>
      <c r="D128" s="219"/>
    </row>
    <row r="129" spans="2:4">
      <c r="B129" s="219"/>
      <c r="C129" s="219"/>
      <c r="D129" s="219"/>
    </row>
    <row r="130" spans="2:4">
      <c r="B130" s="219"/>
      <c r="C130" s="219"/>
      <c r="D130" s="219"/>
    </row>
    <row r="131" spans="2:4">
      <c r="B131" s="219"/>
      <c r="C131" s="219"/>
      <c r="D131" s="219"/>
    </row>
    <row r="132" spans="2:4">
      <c r="B132" s="219"/>
      <c r="C132" s="219"/>
      <c r="D132" s="219"/>
    </row>
    <row r="133" spans="2:4">
      <c r="B133" s="219"/>
      <c r="C133" s="219"/>
      <c r="D133" s="219"/>
    </row>
    <row r="134" spans="2:4">
      <c r="B134" s="219"/>
      <c r="C134" s="219"/>
      <c r="D134" s="219"/>
    </row>
    <row r="135" spans="2:4">
      <c r="B135" s="219"/>
      <c r="C135" s="219"/>
      <c r="D135" s="219"/>
    </row>
    <row r="136" spans="2:4">
      <c r="B136" s="219"/>
      <c r="C136" s="219"/>
      <c r="D136" s="219"/>
    </row>
    <row r="137" spans="2:4">
      <c r="B137" s="219"/>
      <c r="C137" s="219"/>
      <c r="D137" s="219"/>
    </row>
    <row r="138" spans="2:4">
      <c r="B138" s="219"/>
      <c r="C138" s="219"/>
      <c r="D138" s="219"/>
    </row>
    <row r="139" spans="2:4">
      <c r="B139" s="219"/>
      <c r="C139" s="219"/>
      <c r="D139" s="219"/>
    </row>
    <row r="140" spans="2:4">
      <c r="B140" s="219"/>
      <c r="C140" s="219"/>
      <c r="D140" s="219"/>
    </row>
    <row r="141" spans="2:4">
      <c r="B141" s="219"/>
      <c r="C141" s="219"/>
      <c r="D141" s="219"/>
    </row>
    <row r="142" spans="2:4">
      <c r="B142" s="219"/>
      <c r="C142" s="219"/>
      <c r="D142" s="219"/>
    </row>
    <row r="143" spans="2:4">
      <c r="B143" s="219"/>
      <c r="C143" s="219"/>
      <c r="D143" s="219"/>
    </row>
    <row r="144" spans="2:4">
      <c r="B144" s="219"/>
      <c r="C144" s="219"/>
      <c r="D144" s="219"/>
    </row>
    <row r="145" spans="2:4">
      <c r="B145" s="219"/>
      <c r="C145" s="219"/>
      <c r="D145" s="219"/>
    </row>
    <row r="146" spans="2:4">
      <c r="B146" s="219"/>
      <c r="C146" s="219"/>
      <c r="D146" s="219"/>
    </row>
    <row r="147" spans="2:4">
      <c r="B147" s="219"/>
      <c r="C147" s="219"/>
      <c r="D147" s="219"/>
    </row>
    <row r="148" spans="2:4">
      <c r="B148" s="219"/>
      <c r="C148" s="219"/>
      <c r="D148" s="219"/>
    </row>
    <row r="149" spans="2:4">
      <c r="B149" s="219"/>
      <c r="C149" s="219"/>
      <c r="D149" s="219"/>
    </row>
    <row r="150" spans="2:4">
      <c r="B150" s="219"/>
      <c r="C150" s="219"/>
      <c r="D150" s="219"/>
    </row>
    <row r="151" spans="2:4">
      <c r="B151" s="219"/>
      <c r="C151" s="219"/>
      <c r="D151" s="219"/>
    </row>
    <row r="152" spans="2:4">
      <c r="B152" s="219"/>
      <c r="C152" s="219"/>
      <c r="D152" s="219"/>
    </row>
    <row r="153" spans="2:4">
      <c r="B153" s="219"/>
      <c r="C153" s="219"/>
      <c r="D153" s="219"/>
    </row>
    <row r="154" spans="2:4">
      <c r="B154" s="219"/>
      <c r="C154" s="219"/>
      <c r="D154" s="219"/>
    </row>
    <row r="155" spans="2:4">
      <c r="B155" s="219"/>
      <c r="C155" s="219"/>
      <c r="D155" s="219"/>
    </row>
    <row r="156" spans="2:4">
      <c r="B156" s="219"/>
      <c r="C156" s="219"/>
      <c r="D156" s="219"/>
    </row>
    <row r="157" spans="2:4">
      <c r="B157" s="219"/>
      <c r="C157" s="219"/>
      <c r="D157" s="219"/>
    </row>
    <row r="158" spans="2:4">
      <c r="B158" s="219"/>
      <c r="C158" s="219"/>
      <c r="D158" s="219"/>
    </row>
    <row r="159" spans="2:4">
      <c r="B159" s="219"/>
      <c r="C159" s="219"/>
      <c r="D159" s="219"/>
    </row>
    <row r="160" spans="2:4">
      <c r="B160" s="219"/>
      <c r="C160" s="219"/>
      <c r="D160" s="219"/>
    </row>
    <row r="161" spans="2:4">
      <c r="B161" s="219"/>
      <c r="C161" s="219"/>
      <c r="D161" s="219"/>
    </row>
    <row r="162" spans="2:4">
      <c r="B162" s="219"/>
      <c r="C162" s="219"/>
      <c r="D162" s="219"/>
    </row>
    <row r="163" spans="2:4">
      <c r="B163" s="219"/>
      <c r="C163" s="219"/>
      <c r="D163" s="219"/>
    </row>
    <row r="164" spans="2:4">
      <c r="B164" s="219"/>
      <c r="C164" s="219"/>
      <c r="D164" s="219"/>
    </row>
    <row r="165" spans="2:4">
      <c r="B165" s="219"/>
      <c r="C165" s="219"/>
      <c r="D165" s="219"/>
    </row>
    <row r="166" spans="2:4">
      <c r="B166" s="219"/>
      <c r="C166" s="219"/>
      <c r="D166" s="219"/>
    </row>
    <row r="167" spans="2:4">
      <c r="B167" s="219"/>
      <c r="C167" s="219"/>
      <c r="D167" s="219"/>
    </row>
    <row r="168" spans="2:4">
      <c r="B168" s="219"/>
      <c r="C168" s="219"/>
      <c r="D168" s="219"/>
    </row>
    <row r="169" spans="2:4">
      <c r="B169" s="219"/>
      <c r="C169" s="219"/>
      <c r="D169" s="219"/>
    </row>
    <row r="170" spans="2:4">
      <c r="B170" s="219"/>
      <c r="C170" s="219"/>
      <c r="D170" s="219"/>
    </row>
    <row r="171" spans="2:4">
      <c r="B171" s="219"/>
      <c r="C171" s="219"/>
      <c r="D171" s="219"/>
    </row>
    <row r="172" spans="2:4">
      <c r="B172" s="219"/>
      <c r="C172" s="219"/>
      <c r="D172" s="219"/>
    </row>
    <row r="173" spans="2:4">
      <c r="B173" s="219"/>
      <c r="C173" s="219"/>
      <c r="D173" s="219"/>
    </row>
    <row r="174" spans="2:4">
      <c r="B174" s="219"/>
      <c r="C174" s="219"/>
      <c r="D174" s="219"/>
    </row>
    <row r="175" spans="2:4">
      <c r="B175" s="219"/>
      <c r="C175" s="219"/>
      <c r="D175" s="219"/>
    </row>
    <row r="176" spans="2:4">
      <c r="B176" s="219"/>
      <c r="C176" s="219"/>
      <c r="D176" s="219"/>
    </row>
    <row r="177" spans="2:4">
      <c r="B177" s="219"/>
      <c r="C177" s="219"/>
      <c r="D177" s="219"/>
    </row>
    <row r="178" spans="2:4">
      <c r="B178" s="219"/>
      <c r="C178" s="219"/>
      <c r="D178" s="219"/>
    </row>
    <row r="179" spans="2:4">
      <c r="B179" s="219"/>
      <c r="C179" s="219"/>
      <c r="D179" s="219"/>
    </row>
    <row r="180" spans="2:4">
      <c r="B180" s="219"/>
      <c r="C180" s="219"/>
      <c r="D180" s="219"/>
    </row>
    <row r="181" spans="2:4">
      <c r="B181" s="219"/>
      <c r="C181" s="219"/>
      <c r="D181" s="219"/>
    </row>
    <row r="182" spans="2:4">
      <c r="B182" s="219"/>
      <c r="C182" s="219"/>
      <c r="D182" s="219"/>
    </row>
    <row r="183" spans="2:4">
      <c r="B183" s="219"/>
      <c r="C183" s="219"/>
      <c r="D183" s="219"/>
    </row>
    <row r="184" spans="2:4">
      <c r="B184" s="219"/>
      <c r="C184" s="219"/>
      <c r="D184" s="219"/>
    </row>
    <row r="185" spans="2:4">
      <c r="B185" s="219"/>
      <c r="C185" s="219"/>
      <c r="D185" s="219"/>
    </row>
    <row r="186" spans="2:4">
      <c r="B186" s="219"/>
      <c r="C186" s="219"/>
      <c r="D186" s="219"/>
    </row>
    <row r="187" spans="2:4">
      <c r="B187" s="219"/>
      <c r="C187" s="219"/>
      <c r="D187" s="219"/>
    </row>
    <row r="188" spans="2:4">
      <c r="B188" s="219"/>
      <c r="C188" s="219"/>
      <c r="D188" s="219"/>
    </row>
    <row r="189" spans="2:4">
      <c r="B189" s="219"/>
      <c r="C189" s="219"/>
      <c r="D189" s="219"/>
    </row>
    <row r="190" spans="2:4">
      <c r="B190" s="219"/>
      <c r="C190" s="219"/>
      <c r="D190" s="219"/>
    </row>
    <row r="191" spans="2:4">
      <c r="B191" s="219"/>
      <c r="C191" s="219"/>
      <c r="D191" s="219"/>
    </row>
    <row r="192" spans="2:4">
      <c r="B192" s="219"/>
      <c r="C192" s="219"/>
      <c r="D192" s="219"/>
    </row>
    <row r="193" spans="2:4">
      <c r="B193" s="219"/>
      <c r="C193" s="219"/>
      <c r="D193" s="219"/>
    </row>
    <row r="194" spans="2:4">
      <c r="B194" s="219"/>
      <c r="C194" s="219"/>
      <c r="D194" s="219"/>
    </row>
    <row r="195" spans="2:4">
      <c r="B195" s="219"/>
      <c r="C195" s="219"/>
      <c r="D195" s="219"/>
    </row>
    <row r="196" spans="2:4">
      <c r="B196" s="219"/>
      <c r="C196" s="219"/>
      <c r="D196" s="219"/>
    </row>
    <row r="197" spans="2:4">
      <c r="B197" s="219"/>
      <c r="C197" s="219"/>
      <c r="D197" s="219"/>
    </row>
    <row r="198" spans="2:4">
      <c r="B198" s="219"/>
      <c r="C198" s="219"/>
      <c r="D198" s="219"/>
    </row>
    <row r="199" spans="2:4">
      <c r="B199" s="219"/>
      <c r="C199" s="219"/>
      <c r="D199" s="219"/>
    </row>
    <row r="200" spans="2:4">
      <c r="B200" s="219"/>
      <c r="C200" s="219"/>
      <c r="D200" s="219"/>
    </row>
    <row r="201" spans="2:4">
      <c r="B201" s="219"/>
      <c r="C201" s="219"/>
      <c r="D201" s="219"/>
    </row>
    <row r="202" spans="2:4">
      <c r="B202" s="219"/>
      <c r="C202" s="219"/>
      <c r="D202" s="219"/>
    </row>
    <row r="203" spans="2:4">
      <c r="B203" s="219"/>
      <c r="C203" s="219"/>
      <c r="D203" s="219"/>
    </row>
    <row r="204" spans="2:4">
      <c r="B204" s="219"/>
      <c r="C204" s="219"/>
      <c r="D204" s="219"/>
    </row>
    <row r="205" spans="2:4">
      <c r="B205" s="219"/>
      <c r="C205" s="219"/>
      <c r="D205" s="219"/>
    </row>
    <row r="206" spans="2:4">
      <c r="B206" s="219"/>
      <c r="C206" s="219"/>
      <c r="D206" s="219"/>
    </row>
    <row r="207" spans="2:4">
      <c r="B207" s="219"/>
      <c r="C207" s="219"/>
      <c r="D207" s="219"/>
    </row>
    <row r="208" spans="2:4">
      <c r="B208" s="219"/>
      <c r="C208" s="219"/>
      <c r="D208" s="219"/>
    </row>
    <row r="209" spans="2:4">
      <c r="B209" s="219"/>
      <c r="C209" s="219"/>
      <c r="D209" s="219"/>
    </row>
    <row r="210" spans="2:4">
      <c r="B210" s="219"/>
      <c r="C210" s="219"/>
      <c r="D210" s="219"/>
    </row>
    <row r="211" spans="2:4">
      <c r="B211" s="219"/>
      <c r="C211" s="219"/>
      <c r="D211" s="219"/>
    </row>
    <row r="212" spans="2:4">
      <c r="B212" s="219"/>
      <c r="C212" s="219"/>
      <c r="D212" s="219"/>
    </row>
    <row r="213" spans="2:4">
      <c r="B213" s="219"/>
      <c r="C213" s="219"/>
      <c r="D213" s="219"/>
    </row>
    <row r="214" spans="2:4">
      <c r="B214" s="219"/>
      <c r="C214" s="219"/>
      <c r="D214" s="219"/>
    </row>
    <row r="215" spans="2:4">
      <c r="B215" s="219"/>
      <c r="C215" s="219"/>
      <c r="D215" s="219"/>
    </row>
    <row r="216" spans="2:4">
      <c r="B216" s="219"/>
      <c r="C216" s="219"/>
      <c r="D216" s="219"/>
    </row>
    <row r="217" spans="2:4">
      <c r="B217" s="219"/>
      <c r="C217" s="219"/>
      <c r="D217" s="219"/>
    </row>
    <row r="218" spans="2:4">
      <c r="B218" s="219"/>
      <c r="C218" s="219"/>
      <c r="D218" s="219"/>
    </row>
    <row r="219" spans="2:4">
      <c r="B219" s="219"/>
      <c r="C219" s="219"/>
      <c r="D219" s="219"/>
    </row>
    <row r="220" spans="2:4">
      <c r="B220" s="219"/>
      <c r="C220" s="219"/>
      <c r="D220" s="219"/>
    </row>
    <row r="221" spans="2:4">
      <c r="B221" s="219"/>
      <c r="C221" s="219"/>
      <c r="D221" s="219"/>
    </row>
    <row r="222" spans="2:4">
      <c r="B222" s="219"/>
      <c r="C222" s="219"/>
      <c r="D222" s="219"/>
    </row>
    <row r="223" spans="2:4">
      <c r="B223" s="219"/>
      <c r="C223" s="219"/>
      <c r="D223" s="219"/>
    </row>
    <row r="224" spans="2:4">
      <c r="B224" s="219"/>
      <c r="C224" s="219"/>
      <c r="D224" s="219"/>
    </row>
    <row r="225" spans="2:4">
      <c r="B225" s="219"/>
      <c r="C225" s="219"/>
      <c r="D225" s="219"/>
    </row>
    <row r="226" spans="2:4">
      <c r="B226" s="219"/>
      <c r="C226" s="219"/>
      <c r="D226" s="219"/>
    </row>
    <row r="227" spans="2:4">
      <c r="B227" s="219"/>
      <c r="C227" s="219"/>
      <c r="D227" s="219"/>
    </row>
    <row r="228" spans="2:4">
      <c r="B228" s="219"/>
      <c r="C228" s="219"/>
      <c r="D228" s="219"/>
    </row>
    <row r="229" spans="2:4">
      <c r="B229" s="219"/>
      <c r="C229" s="219"/>
      <c r="D229" s="219"/>
    </row>
    <row r="230" spans="2:4">
      <c r="B230" s="219"/>
      <c r="C230" s="219"/>
      <c r="D230" s="219"/>
    </row>
    <row r="231" spans="2:4">
      <c r="B231" s="219"/>
      <c r="C231" s="219"/>
      <c r="D231" s="219"/>
    </row>
  </sheetData>
  <mergeCells count="7">
    <mergeCell ref="A77:E77"/>
    <mergeCell ref="A1:E1"/>
    <mergeCell ref="A34:E34"/>
    <mergeCell ref="D3:E3"/>
    <mergeCell ref="A32:E32"/>
    <mergeCell ref="A30:E30"/>
    <mergeCell ref="A75:E75"/>
  </mergeCells>
  <phoneticPr fontId="38" type="noConversion"/>
  <hyperlinks>
    <hyperlink ref="E5" r:id="rId1" display="http://www.wartsilareports.com/en-US/2014/ar/financials/consolidated-financial-statements/notes-to-the-consolidated-financial-statements/13-intangible-assets/"/>
    <hyperlink ref="E6" r:id="rId2" display="http://www.wartsilareports.com/en-US/2014/ar/financials/consolidated-financial-statements/notes-to-the-consolidated-financial-statements/13-intangible-assets/"/>
    <hyperlink ref="E7" r:id="rId3" display="http://www.wartsilareports.com/en-US/2014/ar/financials/consolidated-financial-statements/notes-to-the-consolidated-financial-statements/14-property-plant-equipment/"/>
    <hyperlink ref="E8" r:id="rId4" display="http://www.wartsilareports.com/en-US/2014/ar/financials/consolidated-financial-statements/notes-to-the-consolidated-financial-statements/14-property-plant-equipment/"/>
    <hyperlink ref="E9" r:id="rId5" display="http://www.wartsilareports.com/en-US/2014/ar/financials/consolidated-financial-statements/notes-to-the-consolidated-financial-statements/15-investments-in-associates-and-joint-ventures/"/>
    <hyperlink ref="D10" r:id="rId6" display="http://www.wartsilareports.com/en-US/2014/ar/financials/consolidated-financial-statements/notes-to-the-consolidated-financial-statements/16-available-for-sale-financial-assets/"/>
    <hyperlink ref="E10" r:id="rId7" display="http://www.wartsilareports.com/en-US/2014/ar/financials/consolidated-financial-statements/notes-to-the-consolidated-financial-statements/18-financial-assets-and-liabilities-by-measurement-category/"/>
    <hyperlink ref="E11" r:id="rId8" display="http://www.wartsilareports.com/en-US/2014/ar/financials/consolidated-financial-statements/notes-to-the-consolidated-financial-statements/18-financial-assets-and-liabilities-by-measurement-category/"/>
    <hyperlink ref="E19" r:id="rId9" display="http://www.wartsilareports.com/en-US/2014/ar/financials/consolidated-financial-statements/notes-to-the-consolidated-financial-statements/18-financial-assets-and-liabilities-by-measurement-category/"/>
    <hyperlink ref="E20" r:id="rId10" display="http://www.wartsilareports.com/en-US/2014/ar/financials/consolidated-financial-statements/notes-to-the-consolidated-financial-statements/18-financial-assets-and-liabilities-by-measurement-category/"/>
    <hyperlink ref="E21" r:id="rId11" display="http://www.wartsilareports.com/en-US/2014/ar/financials/consolidated-financial-statements/notes-to-the-consolidated-financial-statements/18-financial-assets-and-liabilities-by-measurement-category/"/>
    <hyperlink ref="E18" r:id="rId12" display="http://www.wartsilareports.com/en-US/2014/ar/financials/consolidated-financial-statements/notes-to-the-consolidated-financial-statements/17-inventories/"/>
    <hyperlink ref="E22" r:id="rId13" display="http://www.wartsilareports.com/en-US/2014/ar/financials/consolidated-financial-statements/notes-to-the-consolidated-financial-statements/19-other-receivables/"/>
    <hyperlink ref="E14" r:id="rId14" display="http://www.wartsilareports.com/en-US/2014/ar/financials/consolidated-financial-statements/notes-to-the-consolidated-financial-statements/19-other-receivables/"/>
    <hyperlink ref="E23" r:id="rId15" display="http://www.wartsilareports.com/en-US/2014/ar/financials/consolidated-financial-statements/notes-to-the-consolidated-financial-statements/20-cash-and-cash-equivalents/"/>
    <hyperlink ref="E12" r:id="rId16" display="http://www.wartsilareports.com/en-US/2014/ar/financials/consolidated-financial-statements/notes-to-the-consolidated-financial-statements/21-deferred-taxes/"/>
    <hyperlink ref="D52" r:id="rId17" display="http://www.wartsilareports.com/en-US/2014/ar/financials/consolidated-financial-statements/notes-to-the-consolidated-financial-statements/18-financial-assets-and-liabilities-by-measurement-category/"/>
    <hyperlink ref="D61" r:id="rId18" display="http://www.wartsilareports.com/en-US/2014/ar/financials/consolidated-financial-statements/notes-to-the-consolidated-financial-statements/18-financial-assets-and-liabilities-by-measurement-category/"/>
    <hyperlink ref="D64" r:id="rId19" display="http://www.wartsilareports.com/en-US/2014/ar/financials/consolidated-financial-statements/notes-to-the-consolidated-financial-statements/18-financial-assets-and-liabilities-by-measurement-category/"/>
    <hyperlink ref="E53" r:id="rId20" display="http://www.wartsilareports.com/en-US/2014/ar/financials/consolidated-financial-statements/notes-to-the-consolidated-financial-statements/21-deferred-taxes/"/>
    <hyperlink ref="E38" r:id="rId21" display="http://www.wartsilareports.com/en-US/2014/ar/financials/consolidated-financial-statements/notes-to-the-consolidated-financial-statements/23-equity/"/>
    <hyperlink ref="E39" r:id="rId22" display="http://www.wartsilareports.com/en-US/2014/ar/financials/consolidated-financial-statements/notes-to-the-consolidated-financial-statements/23-equity/"/>
    <hyperlink ref="E40" r:id="rId23" display="http://www.wartsilareports.com/en-US/2014/ar/financials/consolidated-financial-statements/notes-to-the-consolidated-financial-statements/23-equity/"/>
    <hyperlink ref="E41" r:id="rId24" display="http://www.wartsilareports.com/en-US/2014/ar/financials/consolidated-financial-statements/notes-to-the-consolidated-financial-statements/23-equity/"/>
    <hyperlink ref="E54" r:id="rId25" display="http://www.wartsilareports.com/en-US/2014/ar/financials/consolidated-financial-statements/notes-to-the-consolidated-financial-statements/22-pension-obligations/"/>
    <hyperlink ref="E55" r:id="rId26" display="http://www.wartsilareports.com/en-US/2014/ar/financials/consolidated-financial-statements/notes-to-the-consolidated-financial-statements/24-provisions/"/>
    <hyperlink ref="E52" r:id="rId27" display="http://www.wartsilareports.com/en-US/2014/ar/financials/consolidated-financial-statements/notes-to-the-consolidated-financial-statements/25-financial-liabilities/"/>
    <hyperlink ref="E61" r:id="rId28" display="http://www.wartsilareports.com/en-US/2014/ar/financials/consolidated-financial-statements/notes-to-the-consolidated-financial-statements/25-financial-liabilities/"/>
    <hyperlink ref="E64" r:id="rId29" display="http://www.wartsilareports.com/en-US/2014/ar/financials/consolidated-financial-statements/notes-to-the-consolidated-financial-statements/25-financial-liabilities/"/>
    <hyperlink ref="E66" r:id="rId30" display="http://www.wartsilareports.com/en-US/2014/ar/financials/consolidated-financial-statements/notes-to-the-consolidated-financial-statements/25-financial-liabilities/"/>
    <hyperlink ref="E62" r:id="rId31" display="http://www.wartsilareports.com/en-US/2014/ar/financials/consolidated-financial-statements/notes-to-the-consolidated-financial-statements/24-provisions/"/>
    <hyperlink ref="E57" r:id="rId32" display="http://www.wartsilareports.com/en-US/2014/ar/financials/consolidated-financial-statements/notes-to-the-consolidated-financial-statements/26-other-liabilities/"/>
    <hyperlink ref="E13" r:id="rId33" display="http://www.wartsilareports.com/en-US/2014/ar/financials/consolidated-financial-statements/notes-to-the-consolidated-financial-statements/18-financial-assets-and-liabilities-by-measurement-category/"/>
    <hyperlink ref="E26" r:id="rId34" display="http://www.wartsilareports.com/en-US/2014/ar/financials/consolidated-financial-statements/notes-to-the-consolidated-financial-statements/3-assets-held-for-sale-and-discontinued-operations/"/>
    <hyperlink ref="E71" r:id="rId35" display="http://www.wartsilareports.com/en-US/2014/ar/financials/consolidated-financial-statements/notes-to-the-consolidated-financial-statements/3-assets-held-for-sale-and-discontinued-operations/"/>
  </hyperlinks>
  <printOptions horizontalCentered="1"/>
  <pageMargins left="3.937007874015748E-2" right="1.0629921259842521" top="1.1417322834645669" bottom="1.1417322834645669" header="0" footer="0"/>
  <pageSetup paperSize="9" scale="85" fitToHeight="2" orientation="portrait" r:id="rId36"/>
  <headerFooter alignWithMargins="0"/>
  <rowBreaks count="1" manualBreakCount="1">
    <brk id="32" max="4" man="1"/>
  </rowBreaks>
  <customProperties>
    <customPr name="SheetOptions" r:id="rId37"/>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31"/>
  <sheetViews>
    <sheetView zoomScaleNormal="100" workbookViewId="0">
      <selection sqref="A1:E1"/>
    </sheetView>
  </sheetViews>
  <sheetFormatPr defaultColWidth="8.83203125" defaultRowHeight="12.75"/>
  <cols>
    <col min="1" max="1" width="80" style="243" customWidth="1"/>
    <col min="2" max="2" width="18.33203125" style="277" customWidth="1"/>
    <col min="3" max="3" width="18.33203125" style="217" customWidth="1"/>
    <col min="4" max="4" width="8.33203125" style="217" customWidth="1"/>
    <col min="5" max="5" width="5" style="453" customWidth="1"/>
    <col min="6" max="17" width="3.6640625" style="205" customWidth="1"/>
    <col min="18" max="16384" width="8.83203125" style="244"/>
  </cols>
  <sheetData>
    <row r="1" spans="1:17" ht="15.75" customHeight="1">
      <c r="A1" s="1053" t="s">
        <v>1028</v>
      </c>
      <c r="B1" s="1053"/>
      <c r="C1" s="1053"/>
      <c r="D1" s="1053"/>
      <c r="E1" s="1053"/>
    </row>
    <row r="2" spans="1:17" s="967" customFormat="1" ht="11.25" customHeight="1">
      <c r="A2" s="242"/>
      <c r="B2" s="548"/>
      <c r="C2" s="548"/>
      <c r="D2" s="933"/>
      <c r="E2" s="921"/>
      <c r="F2" s="205"/>
      <c r="G2" s="205"/>
      <c r="H2" s="205"/>
      <c r="I2" s="205"/>
      <c r="J2" s="205"/>
      <c r="K2" s="205"/>
      <c r="L2" s="205"/>
      <c r="M2" s="205"/>
      <c r="N2" s="205"/>
      <c r="O2" s="205"/>
      <c r="P2" s="205"/>
      <c r="Q2" s="205"/>
    </row>
    <row r="3" spans="1:17" ht="11.25" customHeight="1">
      <c r="A3" s="464" t="s">
        <v>744</v>
      </c>
      <c r="B3" s="734">
        <v>2014</v>
      </c>
      <c r="C3" s="208">
        <v>2013</v>
      </c>
      <c r="D3" s="1082" t="s">
        <v>902</v>
      </c>
      <c r="E3" s="1082"/>
    </row>
    <row r="4" spans="1:17" ht="11.25">
      <c r="A4" s="536" t="s">
        <v>765</v>
      </c>
      <c r="B4" s="740"/>
      <c r="C4" s="589"/>
      <c r="D4" s="926"/>
      <c r="E4" s="565"/>
    </row>
    <row r="5" spans="1:17" ht="11.25">
      <c r="A5" s="566" t="s">
        <v>198</v>
      </c>
      <c r="B5" s="735"/>
      <c r="C5" s="471"/>
      <c r="D5" s="471"/>
      <c r="E5" s="554"/>
    </row>
    <row r="6" spans="1:17" ht="11.25">
      <c r="A6" s="485" t="s">
        <v>1261</v>
      </c>
      <c r="B6" s="744">
        <v>351</v>
      </c>
      <c r="C6" s="471">
        <v>393</v>
      </c>
      <c r="D6" s="471"/>
      <c r="E6" s="554"/>
    </row>
    <row r="7" spans="1:17" ht="11.25">
      <c r="A7" s="485" t="s">
        <v>918</v>
      </c>
      <c r="B7" s="744"/>
      <c r="C7" s="471"/>
      <c r="D7" s="471"/>
      <c r="E7" s="595"/>
    </row>
    <row r="8" spans="1:17" ht="11.25">
      <c r="A8" s="485" t="s">
        <v>442</v>
      </c>
      <c r="B8" s="744">
        <v>119</v>
      </c>
      <c r="C8" s="471">
        <v>123</v>
      </c>
      <c r="D8" s="570"/>
      <c r="E8" s="936">
        <v>8</v>
      </c>
    </row>
    <row r="9" spans="1:17" ht="11.25">
      <c r="A9" s="485" t="s">
        <v>196</v>
      </c>
      <c r="B9" s="744">
        <v>28</v>
      </c>
      <c r="C9" s="471">
        <v>19</v>
      </c>
      <c r="D9" s="570"/>
      <c r="E9" s="936">
        <v>10</v>
      </c>
    </row>
    <row r="10" spans="1:17" ht="23.25" customHeight="1">
      <c r="A10" s="488" t="s">
        <v>1264</v>
      </c>
      <c r="B10" s="744">
        <v>2</v>
      </c>
      <c r="C10" s="471">
        <v>-29</v>
      </c>
      <c r="D10" s="570"/>
      <c r="E10" s="946"/>
    </row>
    <row r="11" spans="1:17" ht="11.25">
      <c r="A11" s="485" t="s">
        <v>29</v>
      </c>
      <c r="B11" s="744">
        <v>-24</v>
      </c>
      <c r="C11" s="471">
        <v>-22</v>
      </c>
      <c r="D11" s="570"/>
      <c r="E11" s="945">
        <v>15</v>
      </c>
    </row>
    <row r="12" spans="1:17" ht="11.25">
      <c r="A12" s="542" t="s">
        <v>595</v>
      </c>
      <c r="B12" s="757">
        <v>99</v>
      </c>
      <c r="C12" s="539">
        <v>113</v>
      </c>
      <c r="D12" s="545"/>
      <c r="E12" s="942">
        <v>11</v>
      </c>
    </row>
    <row r="13" spans="1:17" ht="11.25">
      <c r="A13" s="536" t="s">
        <v>865</v>
      </c>
      <c r="B13" s="758">
        <v>574</v>
      </c>
      <c r="C13" s="599">
        <v>598</v>
      </c>
      <c r="D13" s="927"/>
      <c r="E13" s="593"/>
    </row>
    <row r="14" spans="1:17" ht="11.25">
      <c r="A14" s="485"/>
      <c r="B14" s="744"/>
      <c r="C14" s="596"/>
      <c r="D14" s="596"/>
      <c r="E14" s="595"/>
    </row>
    <row r="15" spans="1:17" ht="11.25">
      <c r="A15" s="566" t="s">
        <v>37</v>
      </c>
      <c r="B15" s="744"/>
      <c r="C15" s="596"/>
      <c r="D15" s="947"/>
      <c r="E15" s="946"/>
    </row>
    <row r="16" spans="1:17" ht="11.25">
      <c r="A16" s="485" t="s">
        <v>1263</v>
      </c>
      <c r="B16" s="744">
        <v>-52</v>
      </c>
      <c r="C16" s="597">
        <v>-64</v>
      </c>
      <c r="D16" s="649"/>
      <c r="E16" s="946"/>
    </row>
    <row r="17" spans="1:17" ht="11.25">
      <c r="A17" s="598" t="s">
        <v>38</v>
      </c>
      <c r="B17" s="744">
        <v>206</v>
      </c>
      <c r="C17" s="597">
        <v>-88</v>
      </c>
      <c r="D17" s="649"/>
      <c r="E17" s="936">
        <v>17</v>
      </c>
      <c r="F17" s="240"/>
    </row>
    <row r="18" spans="1:17" ht="11.25">
      <c r="A18" s="542" t="s">
        <v>421</v>
      </c>
      <c r="B18" s="757">
        <v>-122</v>
      </c>
      <c r="C18" s="539">
        <v>211</v>
      </c>
      <c r="D18" s="545"/>
      <c r="E18" s="600"/>
    </row>
    <row r="19" spans="1:17" ht="11.25">
      <c r="A19" s="536" t="s">
        <v>906</v>
      </c>
      <c r="B19" s="758">
        <v>32</v>
      </c>
      <c r="C19" s="599">
        <v>60</v>
      </c>
      <c r="D19" s="927"/>
      <c r="E19" s="593"/>
    </row>
    <row r="20" spans="1:17" ht="11.25">
      <c r="A20" s="485"/>
      <c r="B20" s="744"/>
      <c r="C20" s="596"/>
      <c r="D20" s="596"/>
      <c r="E20" s="595"/>
    </row>
    <row r="21" spans="1:17" ht="11.25" customHeight="1">
      <c r="A21" s="594" t="s">
        <v>909</v>
      </c>
      <c r="B21" s="744">
        <v>606</v>
      </c>
      <c r="C21" s="597">
        <v>658</v>
      </c>
      <c r="D21" s="597"/>
      <c r="E21" s="595"/>
    </row>
    <row r="22" spans="1:17" ht="11.25">
      <c r="A22" s="566"/>
      <c r="B22" s="744"/>
      <c r="C22" s="596"/>
      <c r="D22" s="596"/>
      <c r="E22" s="595"/>
    </row>
    <row r="23" spans="1:17" ht="11.25">
      <c r="A23" s="566" t="s">
        <v>433</v>
      </c>
      <c r="B23" s="744"/>
      <c r="C23" s="596"/>
      <c r="D23" s="596"/>
      <c r="E23" s="595"/>
    </row>
    <row r="24" spans="1:17" ht="11.25">
      <c r="A24" s="485" t="s">
        <v>435</v>
      </c>
      <c r="B24" s="744">
        <v>29</v>
      </c>
      <c r="C24" s="597">
        <v>23</v>
      </c>
      <c r="D24" s="597"/>
      <c r="E24" s="595"/>
    </row>
    <row r="25" spans="1:17" ht="11.25">
      <c r="A25" s="485" t="s">
        <v>434</v>
      </c>
      <c r="B25" s="744">
        <v>-36</v>
      </c>
      <c r="C25" s="597">
        <v>-7</v>
      </c>
      <c r="D25" s="597"/>
      <c r="E25" s="595"/>
    </row>
    <row r="26" spans="1:17" ht="11.25">
      <c r="A26" s="542" t="s">
        <v>916</v>
      </c>
      <c r="B26" s="757">
        <v>-147</v>
      </c>
      <c r="C26" s="539">
        <v>-97</v>
      </c>
      <c r="D26" s="545"/>
      <c r="E26" s="600"/>
    </row>
    <row r="27" spans="1:17" ht="11.25">
      <c r="A27" s="536" t="s">
        <v>917</v>
      </c>
      <c r="B27" s="771">
        <v>-154</v>
      </c>
      <c r="C27" s="599">
        <v>-81</v>
      </c>
      <c r="D27" s="927"/>
      <c r="E27" s="593"/>
    </row>
    <row r="28" spans="1:17" ht="11.25">
      <c r="A28" s="542"/>
      <c r="B28" s="757"/>
      <c r="C28" s="539"/>
      <c r="D28" s="545"/>
      <c r="E28" s="600"/>
    </row>
    <row r="29" spans="1:17" ht="11.25">
      <c r="A29" s="617" t="s">
        <v>588</v>
      </c>
      <c r="B29" s="749">
        <v>452</v>
      </c>
      <c r="C29" s="615">
        <v>578</v>
      </c>
      <c r="D29" s="615"/>
      <c r="E29" s="620"/>
    </row>
    <row r="30" spans="1:17" ht="11.25">
      <c r="A30" s="536"/>
      <c r="B30" s="771"/>
      <c r="C30" s="589"/>
      <c r="D30" s="926"/>
      <c r="E30" s="593"/>
    </row>
    <row r="31" spans="1:17" s="987" customFormat="1" ht="11.25">
      <c r="A31" s="1024" t="s">
        <v>912</v>
      </c>
      <c r="B31" s="1025"/>
      <c r="C31" s="1026"/>
      <c r="D31" s="1026"/>
      <c r="E31" s="1027"/>
      <c r="F31" s="986"/>
      <c r="G31" s="986"/>
      <c r="H31" s="986"/>
      <c r="I31" s="986"/>
      <c r="J31" s="986"/>
      <c r="K31" s="986"/>
      <c r="L31" s="986"/>
      <c r="M31" s="986"/>
      <c r="N31" s="986"/>
      <c r="O31" s="986"/>
      <c r="P31" s="986"/>
      <c r="Q31" s="986"/>
    </row>
    <row r="32" spans="1:17" ht="11.25">
      <c r="A32" s="485" t="s">
        <v>32</v>
      </c>
      <c r="B32" s="772"/>
      <c r="C32" s="597">
        <v>-1</v>
      </c>
      <c r="D32" s="649"/>
      <c r="E32" s="945">
        <v>15</v>
      </c>
    </row>
    <row r="33" spans="1:17" ht="11.25">
      <c r="A33" s="485" t="s">
        <v>997</v>
      </c>
      <c r="B33" s="772">
        <v>-1</v>
      </c>
      <c r="C33" s="597">
        <v>-4</v>
      </c>
      <c r="D33" s="649"/>
      <c r="E33" s="936">
        <v>16</v>
      </c>
    </row>
    <row r="34" spans="1:17" ht="11.25">
      <c r="A34" s="485" t="s">
        <v>444</v>
      </c>
      <c r="B34" s="772">
        <v>-99</v>
      </c>
      <c r="C34" s="597">
        <v>-129</v>
      </c>
      <c r="D34" s="945">
        <v>13</v>
      </c>
      <c r="E34" s="945">
        <v>14</v>
      </c>
    </row>
    <row r="35" spans="1:17" ht="11.25">
      <c r="A35" s="485" t="s">
        <v>443</v>
      </c>
      <c r="B35" s="772">
        <v>14</v>
      </c>
      <c r="C35" s="597">
        <v>7</v>
      </c>
      <c r="D35" s="649"/>
      <c r="E35" s="946"/>
    </row>
    <row r="36" spans="1:17" ht="11.25">
      <c r="A36" s="485" t="s">
        <v>962</v>
      </c>
      <c r="B36" s="772">
        <v>16</v>
      </c>
      <c r="C36" s="597">
        <v>34</v>
      </c>
      <c r="D36" s="649"/>
      <c r="E36" s="936">
        <v>16</v>
      </c>
    </row>
    <row r="37" spans="1:17" ht="11.25">
      <c r="A37" s="485" t="s">
        <v>1233</v>
      </c>
      <c r="B37" s="772">
        <v>-1</v>
      </c>
      <c r="C37" s="597">
        <v>13</v>
      </c>
      <c r="D37" s="649"/>
      <c r="E37" s="946"/>
    </row>
    <row r="38" spans="1:17" ht="11.25">
      <c r="A38" s="542" t="s">
        <v>708</v>
      </c>
      <c r="B38" s="757">
        <v>1</v>
      </c>
      <c r="C38" s="539">
        <v>1</v>
      </c>
      <c r="D38" s="545"/>
      <c r="E38" s="600"/>
    </row>
    <row r="39" spans="1:17" ht="11.25">
      <c r="A39" s="617" t="s">
        <v>591</v>
      </c>
      <c r="B39" s="749">
        <v>-71</v>
      </c>
      <c r="C39" s="615">
        <v>-79</v>
      </c>
      <c r="D39" s="615"/>
      <c r="E39" s="620"/>
    </row>
    <row r="40" spans="1:17" ht="11.25">
      <c r="A40" s="536"/>
      <c r="B40" s="771"/>
      <c r="C40" s="589"/>
      <c r="D40" s="926"/>
      <c r="E40" s="593"/>
    </row>
    <row r="41" spans="1:17" ht="11.25">
      <c r="A41" s="594" t="s">
        <v>853</v>
      </c>
      <c r="B41" s="772">
        <v>381</v>
      </c>
      <c r="C41" s="471">
        <v>499</v>
      </c>
      <c r="D41" s="570"/>
      <c r="E41" s="946"/>
    </row>
    <row r="42" spans="1:17" ht="11.25">
      <c r="A42" s="485"/>
      <c r="B42" s="772"/>
      <c r="C42" s="596"/>
      <c r="D42" s="947"/>
      <c r="E42" s="946"/>
    </row>
    <row r="43" spans="1:17" s="252" customFormat="1" ht="11.25">
      <c r="A43" s="566" t="s">
        <v>351</v>
      </c>
      <c r="B43" s="772"/>
      <c r="C43" s="596"/>
      <c r="D43" s="947"/>
      <c r="E43" s="946"/>
      <c r="F43" s="205"/>
      <c r="G43" s="205"/>
      <c r="H43" s="205"/>
      <c r="I43" s="205"/>
      <c r="J43" s="205"/>
      <c r="K43" s="205"/>
      <c r="L43" s="205"/>
      <c r="M43" s="205"/>
      <c r="N43" s="205"/>
      <c r="O43" s="205"/>
      <c r="P43" s="205"/>
      <c r="Q43" s="205"/>
    </row>
    <row r="44" spans="1:17" s="252" customFormat="1" ht="11.25">
      <c r="A44" s="485" t="s">
        <v>1161</v>
      </c>
      <c r="B44" s="772"/>
      <c r="C44" s="597">
        <v>16</v>
      </c>
      <c r="D44" s="947"/>
      <c r="E44" s="946"/>
      <c r="F44" s="205"/>
      <c r="G44" s="205"/>
      <c r="H44" s="205"/>
      <c r="I44" s="205"/>
      <c r="J44" s="205"/>
      <c r="K44" s="205"/>
      <c r="L44" s="205"/>
      <c r="M44" s="205"/>
      <c r="N44" s="205"/>
      <c r="O44" s="205"/>
      <c r="P44" s="205"/>
      <c r="Q44" s="205"/>
    </row>
    <row r="45" spans="1:17" ht="11.25">
      <c r="A45" s="483" t="s">
        <v>1266</v>
      </c>
      <c r="B45" s="772">
        <v>100</v>
      </c>
      <c r="C45" s="597">
        <v>153</v>
      </c>
      <c r="D45" s="649"/>
      <c r="E45" s="945">
        <v>25</v>
      </c>
    </row>
    <row r="46" spans="1:17" ht="11.25">
      <c r="A46" s="485" t="s">
        <v>1265</v>
      </c>
      <c r="B46" s="772">
        <v>-81</v>
      </c>
      <c r="C46" s="597">
        <v>-157</v>
      </c>
      <c r="D46" s="649"/>
      <c r="E46" s="945">
        <v>25</v>
      </c>
    </row>
    <row r="47" spans="1:17" ht="11.25">
      <c r="A47" s="485" t="s">
        <v>142</v>
      </c>
      <c r="B47" s="772">
        <v>-18</v>
      </c>
      <c r="C47" s="597">
        <v>-135</v>
      </c>
      <c r="D47" s="597"/>
      <c r="E47" s="554"/>
    </row>
    <row r="48" spans="1:17" ht="11.25">
      <c r="A48" s="542" t="s">
        <v>194</v>
      </c>
      <c r="B48" s="757">
        <v>-211</v>
      </c>
      <c r="C48" s="539">
        <v>-202</v>
      </c>
      <c r="D48" s="545"/>
      <c r="E48" s="584"/>
    </row>
    <row r="49" spans="1:6" ht="11.25">
      <c r="A49" s="617" t="s">
        <v>369</v>
      </c>
      <c r="B49" s="749">
        <v>-210</v>
      </c>
      <c r="C49" s="615">
        <v>-324</v>
      </c>
      <c r="D49" s="615"/>
      <c r="E49" s="619"/>
    </row>
    <row r="50" spans="1:6" ht="11.25">
      <c r="A50" s="536"/>
      <c r="B50" s="771"/>
      <c r="C50" s="589"/>
      <c r="D50" s="926"/>
      <c r="E50" s="565"/>
    </row>
    <row r="51" spans="1:6" ht="11.25" customHeight="1">
      <c r="A51" s="590" t="s">
        <v>963</v>
      </c>
      <c r="B51" s="747">
        <v>172</v>
      </c>
      <c r="C51" s="474">
        <v>176</v>
      </c>
      <c r="D51" s="474"/>
      <c r="E51" s="568"/>
      <c r="F51" s="266"/>
    </row>
    <row r="52" spans="1:6" ht="11.25">
      <c r="A52" s="495"/>
      <c r="B52" s="773"/>
      <c r="C52" s="591"/>
      <c r="D52" s="591"/>
      <c r="E52" s="554"/>
    </row>
    <row r="53" spans="1:6" ht="11.25">
      <c r="A53" s="495" t="s">
        <v>1370</v>
      </c>
      <c r="B53" s="773">
        <v>388</v>
      </c>
      <c r="C53" s="592">
        <v>225</v>
      </c>
      <c r="D53" s="592"/>
      <c r="E53" s="550"/>
    </row>
    <row r="54" spans="1:6" ht="11.25">
      <c r="A54" s="495" t="s">
        <v>747</v>
      </c>
      <c r="B54" s="773">
        <v>12</v>
      </c>
      <c r="C54" s="592">
        <v>-13</v>
      </c>
      <c r="D54" s="592"/>
      <c r="E54" s="550"/>
    </row>
    <row r="55" spans="1:6" ht="11.25">
      <c r="A55" s="950" t="s">
        <v>1376</v>
      </c>
      <c r="B55" s="773">
        <v>1</v>
      </c>
      <c r="C55" s="592"/>
      <c r="D55" s="592"/>
      <c r="E55" s="550"/>
    </row>
    <row r="56" spans="1:6" ht="11.25">
      <c r="A56" s="495" t="s">
        <v>1371</v>
      </c>
      <c r="B56" s="773">
        <v>571</v>
      </c>
      <c r="C56" s="592">
        <v>388</v>
      </c>
      <c r="D56" s="592"/>
      <c r="E56" s="550"/>
    </row>
    <row r="57" spans="1:6" ht="11.25" customHeight="1">
      <c r="A57" s="267"/>
      <c r="B57" s="268"/>
      <c r="C57" s="270"/>
      <c r="D57" s="270"/>
    </row>
    <row r="58" spans="1:6" ht="10.5" customHeight="1">
      <c r="A58" s="1052" t="s">
        <v>936</v>
      </c>
      <c r="B58" s="1052"/>
      <c r="C58" s="1052"/>
      <c r="D58" s="1052"/>
      <c r="E58" s="1052"/>
    </row>
    <row r="59" spans="1:6" ht="10.5" customHeight="1">
      <c r="A59" s="273"/>
      <c r="B59" s="271"/>
      <c r="C59" s="270"/>
      <c r="D59" s="270"/>
    </row>
    <row r="60" spans="1:6" ht="10.5" customHeight="1">
      <c r="A60" s="1052" t="s">
        <v>1369</v>
      </c>
      <c r="B60" s="1052"/>
      <c r="C60" s="1052"/>
      <c r="D60" s="1052"/>
      <c r="E60" s="1052"/>
    </row>
    <row r="61" spans="1:6" ht="10.5" customHeight="1">
      <c r="A61" s="273"/>
      <c r="B61" s="271"/>
      <c r="C61" s="270"/>
      <c r="D61" s="270"/>
    </row>
    <row r="62" spans="1:6" ht="10.5" customHeight="1">
      <c r="A62" s="273"/>
      <c r="B62" s="271"/>
      <c r="C62" s="270"/>
      <c r="D62" s="270"/>
    </row>
    <row r="63" spans="1:6" ht="12">
      <c r="A63" s="273"/>
      <c r="B63" s="271"/>
      <c r="C63" s="270"/>
      <c r="D63" s="270"/>
    </row>
    <row r="64" spans="1:6" ht="12">
      <c r="A64" s="273"/>
      <c r="B64" s="271"/>
      <c r="C64" s="270"/>
      <c r="D64" s="270"/>
    </row>
    <row r="65" spans="1:4" ht="12">
      <c r="A65" s="273"/>
      <c r="B65" s="271"/>
      <c r="C65" s="270"/>
      <c r="D65" s="270"/>
    </row>
    <row r="66" spans="1:4" ht="12">
      <c r="A66" s="273"/>
      <c r="B66" s="271"/>
      <c r="C66" s="270"/>
      <c r="D66" s="270"/>
    </row>
    <row r="67" spans="1:4" ht="12">
      <c r="A67" s="273"/>
      <c r="B67" s="271"/>
      <c r="C67" s="270"/>
      <c r="D67" s="270"/>
    </row>
    <row r="68" spans="1:4" ht="12">
      <c r="A68" s="273"/>
      <c r="B68" s="271"/>
      <c r="C68" s="270"/>
      <c r="D68" s="270"/>
    </row>
    <row r="69" spans="1:4" ht="12">
      <c r="A69" s="273"/>
      <c r="B69" s="271"/>
      <c r="C69" s="270"/>
      <c r="D69" s="270"/>
    </row>
    <row r="70" spans="1:4" ht="12">
      <c r="A70" s="273"/>
      <c r="B70" s="274"/>
      <c r="C70" s="275"/>
      <c r="D70" s="275"/>
    </row>
    <row r="71" spans="1:4" ht="12">
      <c r="A71" s="273"/>
      <c r="B71" s="274"/>
      <c r="C71" s="275"/>
      <c r="D71" s="275"/>
    </row>
    <row r="72" spans="1:4" ht="12">
      <c r="A72" s="273"/>
      <c r="B72" s="274"/>
      <c r="C72" s="275"/>
      <c r="D72" s="275"/>
    </row>
    <row r="73" spans="1:4" ht="12">
      <c r="A73" s="273"/>
      <c r="B73" s="274"/>
      <c r="C73" s="275"/>
      <c r="D73" s="275"/>
    </row>
    <row r="74" spans="1:4">
      <c r="A74" s="242"/>
      <c r="B74" s="276"/>
      <c r="C74" s="219"/>
      <c r="D74" s="219"/>
    </row>
    <row r="75" spans="1:4">
      <c r="A75" s="242"/>
      <c r="B75" s="276"/>
      <c r="C75" s="219"/>
      <c r="D75" s="219"/>
    </row>
    <row r="76" spans="1:4">
      <c r="A76" s="242"/>
      <c r="B76" s="276"/>
      <c r="C76" s="219"/>
      <c r="D76" s="219"/>
    </row>
    <row r="77" spans="1:4">
      <c r="A77" s="242"/>
      <c r="B77" s="276"/>
      <c r="C77" s="219"/>
      <c r="D77" s="219"/>
    </row>
    <row r="78" spans="1:4">
      <c r="A78" s="242"/>
      <c r="B78" s="276"/>
      <c r="C78" s="219"/>
      <c r="D78" s="219"/>
    </row>
    <row r="79" spans="1:4">
      <c r="A79" s="242"/>
      <c r="B79" s="276"/>
      <c r="C79" s="219"/>
      <c r="D79" s="219"/>
    </row>
    <row r="80" spans="1:4">
      <c r="A80" s="242"/>
      <c r="B80" s="276"/>
      <c r="C80" s="219"/>
      <c r="D80" s="219"/>
    </row>
    <row r="81" spans="1:4">
      <c r="A81" s="242"/>
      <c r="B81" s="276"/>
      <c r="C81" s="219"/>
      <c r="D81" s="219"/>
    </row>
    <row r="82" spans="1:4">
      <c r="A82" s="242"/>
      <c r="B82" s="276"/>
      <c r="C82" s="219"/>
      <c r="D82" s="219"/>
    </row>
    <row r="83" spans="1:4">
      <c r="B83" s="276"/>
      <c r="C83" s="219"/>
      <c r="D83" s="219"/>
    </row>
    <row r="84" spans="1:4">
      <c r="B84" s="276"/>
      <c r="C84" s="219"/>
      <c r="D84" s="219"/>
    </row>
    <row r="85" spans="1:4">
      <c r="B85" s="276"/>
      <c r="C85" s="219"/>
      <c r="D85" s="219"/>
    </row>
    <row r="86" spans="1:4">
      <c r="B86" s="276"/>
      <c r="C86" s="219"/>
      <c r="D86" s="219"/>
    </row>
    <row r="87" spans="1:4">
      <c r="B87" s="276"/>
      <c r="C87" s="219"/>
      <c r="D87" s="219"/>
    </row>
    <row r="88" spans="1:4">
      <c r="B88" s="276"/>
      <c r="C88" s="219"/>
      <c r="D88" s="219"/>
    </row>
    <row r="89" spans="1:4">
      <c r="B89" s="276"/>
      <c r="C89" s="219"/>
      <c r="D89" s="219"/>
    </row>
    <row r="90" spans="1:4">
      <c r="B90" s="276"/>
      <c r="C90" s="219"/>
      <c r="D90" s="219"/>
    </row>
    <row r="91" spans="1:4">
      <c r="B91" s="276"/>
      <c r="C91" s="219"/>
      <c r="D91" s="219"/>
    </row>
    <row r="92" spans="1:4">
      <c r="B92" s="276"/>
      <c r="C92" s="219"/>
      <c r="D92" s="219"/>
    </row>
    <row r="93" spans="1:4">
      <c r="B93" s="276"/>
      <c r="C93" s="219"/>
      <c r="D93" s="219"/>
    </row>
    <row r="94" spans="1:4">
      <c r="B94" s="219"/>
      <c r="C94" s="219"/>
      <c r="D94" s="219"/>
    </row>
    <row r="95" spans="1:4">
      <c r="B95" s="219"/>
      <c r="C95" s="219"/>
      <c r="D95" s="219"/>
    </row>
    <row r="96" spans="1:4">
      <c r="B96" s="219"/>
      <c r="C96" s="219"/>
      <c r="D96" s="219"/>
    </row>
    <row r="97" spans="2:4">
      <c r="B97" s="219"/>
      <c r="C97" s="219"/>
      <c r="D97" s="219"/>
    </row>
    <row r="98" spans="2:4">
      <c r="B98" s="219"/>
      <c r="C98" s="219"/>
      <c r="D98" s="219"/>
    </row>
    <row r="99" spans="2:4">
      <c r="B99" s="219"/>
      <c r="C99" s="219"/>
      <c r="D99" s="219"/>
    </row>
    <row r="100" spans="2:4">
      <c r="B100" s="219"/>
      <c r="C100" s="219"/>
      <c r="D100" s="219"/>
    </row>
    <row r="101" spans="2:4">
      <c r="B101" s="219"/>
      <c r="C101" s="219"/>
      <c r="D101" s="219"/>
    </row>
    <row r="102" spans="2:4">
      <c r="B102" s="219"/>
      <c r="C102" s="219"/>
      <c r="D102" s="219"/>
    </row>
    <row r="103" spans="2:4">
      <c r="B103" s="219"/>
      <c r="C103" s="219"/>
      <c r="D103" s="219"/>
    </row>
    <row r="104" spans="2:4">
      <c r="B104" s="219"/>
      <c r="C104" s="219"/>
      <c r="D104" s="219"/>
    </row>
    <row r="105" spans="2:4">
      <c r="B105" s="219"/>
      <c r="C105" s="219"/>
      <c r="D105" s="219"/>
    </row>
    <row r="106" spans="2:4">
      <c r="B106" s="219"/>
      <c r="C106" s="219"/>
      <c r="D106" s="219"/>
    </row>
    <row r="107" spans="2:4">
      <c r="B107" s="219"/>
      <c r="C107" s="219"/>
      <c r="D107" s="219"/>
    </row>
    <row r="108" spans="2:4">
      <c r="B108" s="219"/>
      <c r="C108" s="219"/>
      <c r="D108" s="219"/>
    </row>
    <row r="109" spans="2:4">
      <c r="B109" s="219"/>
      <c r="C109" s="219"/>
      <c r="D109" s="219"/>
    </row>
    <row r="110" spans="2:4">
      <c r="B110" s="219"/>
      <c r="C110" s="219"/>
      <c r="D110" s="219"/>
    </row>
    <row r="111" spans="2:4">
      <c r="B111" s="219"/>
      <c r="C111" s="219"/>
      <c r="D111" s="219"/>
    </row>
    <row r="112" spans="2:4">
      <c r="B112" s="219"/>
      <c r="C112" s="219"/>
      <c r="D112" s="219"/>
    </row>
    <row r="113" spans="1:4">
      <c r="B113" s="219"/>
      <c r="C113" s="219"/>
      <c r="D113" s="219"/>
    </row>
    <row r="114" spans="1:4">
      <c r="B114" s="219"/>
      <c r="C114" s="219"/>
      <c r="D114" s="219"/>
    </row>
    <row r="115" spans="1:4">
      <c r="B115" s="219"/>
      <c r="C115" s="219"/>
      <c r="D115" s="219"/>
    </row>
    <row r="116" spans="1:4">
      <c r="B116" s="219"/>
      <c r="C116" s="219"/>
      <c r="D116" s="219"/>
    </row>
    <row r="117" spans="1:4">
      <c r="B117" s="219"/>
      <c r="C117" s="219"/>
      <c r="D117" s="219"/>
    </row>
    <row r="118" spans="1:4">
      <c r="B118" s="219"/>
      <c r="C118" s="219"/>
      <c r="D118" s="219"/>
    </row>
    <row r="119" spans="1:4">
      <c r="B119" s="219"/>
      <c r="C119" s="219"/>
      <c r="D119" s="219"/>
    </row>
    <row r="120" spans="1:4">
      <c r="A120" s="273"/>
      <c r="B120" s="219"/>
      <c r="C120" s="219"/>
      <c r="D120" s="219"/>
    </row>
    <row r="121" spans="1:4">
      <c r="B121" s="219"/>
      <c r="C121" s="219"/>
      <c r="D121" s="219"/>
    </row>
    <row r="122" spans="1:4">
      <c r="B122" s="219"/>
      <c r="C122" s="219"/>
      <c r="D122" s="219"/>
    </row>
    <row r="123" spans="1:4">
      <c r="B123" s="219"/>
      <c r="C123" s="219"/>
      <c r="D123" s="219"/>
    </row>
    <row r="124" spans="1:4">
      <c r="B124" s="219"/>
      <c r="C124" s="219"/>
      <c r="D124" s="219"/>
    </row>
    <row r="125" spans="1:4">
      <c r="B125" s="219"/>
      <c r="C125" s="219"/>
      <c r="D125" s="219"/>
    </row>
    <row r="126" spans="1:4">
      <c r="B126" s="219"/>
      <c r="C126" s="219"/>
      <c r="D126" s="219"/>
    </row>
    <row r="127" spans="1:4">
      <c r="B127" s="219"/>
      <c r="C127" s="219"/>
      <c r="D127" s="219"/>
    </row>
    <row r="128" spans="1:4">
      <c r="B128" s="219"/>
      <c r="C128" s="219"/>
      <c r="D128" s="219"/>
    </row>
    <row r="129" spans="2:4">
      <c r="B129" s="219"/>
      <c r="C129" s="219"/>
      <c r="D129" s="219"/>
    </row>
    <row r="130" spans="2:4">
      <c r="B130" s="219"/>
      <c r="C130" s="219"/>
      <c r="D130" s="219"/>
    </row>
    <row r="131" spans="2:4">
      <c r="B131" s="219"/>
      <c r="C131" s="219"/>
      <c r="D131" s="219"/>
    </row>
    <row r="132" spans="2:4">
      <c r="B132" s="219"/>
      <c r="C132" s="219"/>
      <c r="D132" s="219"/>
    </row>
    <row r="133" spans="2:4">
      <c r="B133" s="219"/>
      <c r="C133" s="219"/>
      <c r="D133" s="219"/>
    </row>
    <row r="134" spans="2:4">
      <c r="B134" s="219"/>
      <c r="C134" s="219"/>
      <c r="D134" s="219"/>
    </row>
    <row r="135" spans="2:4">
      <c r="B135" s="219"/>
      <c r="C135" s="219"/>
      <c r="D135" s="219"/>
    </row>
    <row r="136" spans="2:4">
      <c r="B136" s="219"/>
      <c r="C136" s="219"/>
      <c r="D136" s="219"/>
    </row>
    <row r="137" spans="2:4">
      <c r="B137" s="219"/>
      <c r="C137" s="219"/>
      <c r="D137" s="219"/>
    </row>
    <row r="138" spans="2:4">
      <c r="B138" s="219"/>
      <c r="C138" s="219"/>
      <c r="D138" s="219"/>
    </row>
    <row r="139" spans="2:4">
      <c r="B139" s="219"/>
      <c r="C139" s="219"/>
      <c r="D139" s="219"/>
    </row>
    <row r="140" spans="2:4">
      <c r="B140" s="219"/>
      <c r="C140" s="219"/>
      <c r="D140" s="219"/>
    </row>
    <row r="141" spans="2:4">
      <c r="B141" s="219"/>
      <c r="C141" s="219"/>
      <c r="D141" s="219"/>
    </row>
    <row r="142" spans="2:4">
      <c r="B142" s="219"/>
      <c r="C142" s="219"/>
      <c r="D142" s="219"/>
    </row>
    <row r="143" spans="2:4">
      <c r="B143" s="219"/>
      <c r="C143" s="219"/>
      <c r="D143" s="219"/>
    </row>
    <row r="144" spans="2:4">
      <c r="B144" s="219"/>
      <c r="C144" s="219"/>
      <c r="D144" s="219"/>
    </row>
    <row r="145" spans="2:4">
      <c r="B145" s="219"/>
      <c r="C145" s="219"/>
      <c r="D145" s="219"/>
    </row>
    <row r="146" spans="2:4">
      <c r="B146" s="219"/>
      <c r="C146" s="219"/>
      <c r="D146" s="219"/>
    </row>
    <row r="147" spans="2:4">
      <c r="B147" s="219"/>
      <c r="C147" s="219"/>
      <c r="D147" s="219"/>
    </row>
    <row r="148" spans="2:4">
      <c r="B148" s="219"/>
      <c r="C148" s="219"/>
      <c r="D148" s="219"/>
    </row>
    <row r="149" spans="2:4">
      <c r="B149" s="219"/>
      <c r="C149" s="219"/>
      <c r="D149" s="219"/>
    </row>
    <row r="150" spans="2:4">
      <c r="B150" s="219"/>
      <c r="C150" s="219"/>
      <c r="D150" s="219"/>
    </row>
    <row r="151" spans="2:4">
      <c r="B151" s="219"/>
      <c r="C151" s="219"/>
      <c r="D151" s="219"/>
    </row>
    <row r="152" spans="2:4">
      <c r="B152" s="219"/>
      <c r="C152" s="219"/>
      <c r="D152" s="219"/>
    </row>
    <row r="153" spans="2:4">
      <c r="B153" s="219"/>
      <c r="C153" s="219"/>
      <c r="D153" s="219"/>
    </row>
    <row r="154" spans="2:4">
      <c r="B154" s="219"/>
      <c r="C154" s="219"/>
      <c r="D154" s="219"/>
    </row>
    <row r="155" spans="2:4">
      <c r="B155" s="219"/>
      <c r="C155" s="219"/>
      <c r="D155" s="219"/>
    </row>
    <row r="156" spans="2:4">
      <c r="B156" s="219"/>
      <c r="C156" s="219"/>
      <c r="D156" s="219"/>
    </row>
    <row r="157" spans="2:4">
      <c r="B157" s="219"/>
      <c r="C157" s="219"/>
      <c r="D157" s="219"/>
    </row>
    <row r="158" spans="2:4">
      <c r="B158" s="219"/>
      <c r="C158" s="219"/>
      <c r="D158" s="219"/>
    </row>
    <row r="159" spans="2:4">
      <c r="B159" s="219"/>
      <c r="C159" s="219"/>
      <c r="D159" s="219"/>
    </row>
    <row r="160" spans="2:4">
      <c r="B160" s="219"/>
      <c r="C160" s="219"/>
      <c r="D160" s="219"/>
    </row>
    <row r="161" spans="2:4">
      <c r="B161" s="219"/>
      <c r="C161" s="219"/>
      <c r="D161" s="219"/>
    </row>
    <row r="162" spans="2:4">
      <c r="B162" s="219"/>
      <c r="C162" s="219"/>
      <c r="D162" s="219"/>
    </row>
    <row r="163" spans="2:4">
      <c r="B163" s="219"/>
      <c r="C163" s="219"/>
      <c r="D163" s="219"/>
    </row>
    <row r="164" spans="2:4">
      <c r="B164" s="219"/>
      <c r="C164" s="219"/>
      <c r="D164" s="219"/>
    </row>
    <row r="165" spans="2:4">
      <c r="B165" s="219"/>
      <c r="C165" s="219"/>
      <c r="D165" s="219"/>
    </row>
    <row r="166" spans="2:4">
      <c r="B166" s="219"/>
      <c r="C166" s="219"/>
      <c r="D166" s="219"/>
    </row>
    <row r="167" spans="2:4">
      <c r="B167" s="219"/>
      <c r="C167" s="219"/>
      <c r="D167" s="219"/>
    </row>
    <row r="168" spans="2:4">
      <c r="B168" s="219"/>
      <c r="C168" s="219"/>
      <c r="D168" s="219"/>
    </row>
    <row r="169" spans="2:4">
      <c r="B169" s="219"/>
      <c r="C169" s="219"/>
      <c r="D169" s="219"/>
    </row>
    <row r="170" spans="2:4">
      <c r="B170" s="219"/>
      <c r="C170" s="219"/>
      <c r="D170" s="219"/>
    </row>
    <row r="171" spans="2:4">
      <c r="B171" s="219"/>
      <c r="C171" s="219"/>
      <c r="D171" s="219"/>
    </row>
    <row r="172" spans="2:4">
      <c r="B172" s="219"/>
      <c r="C172" s="219"/>
      <c r="D172" s="219"/>
    </row>
    <row r="173" spans="2:4">
      <c r="B173" s="219"/>
      <c r="C173" s="219"/>
      <c r="D173" s="219"/>
    </row>
    <row r="174" spans="2:4">
      <c r="B174" s="219"/>
      <c r="C174" s="219"/>
      <c r="D174" s="219"/>
    </row>
    <row r="175" spans="2:4">
      <c r="B175" s="219"/>
      <c r="C175" s="219"/>
      <c r="D175" s="219"/>
    </row>
    <row r="176" spans="2:4">
      <c r="B176" s="219"/>
      <c r="C176" s="219"/>
      <c r="D176" s="219"/>
    </row>
    <row r="177" spans="2:4">
      <c r="B177" s="219"/>
      <c r="C177" s="219"/>
      <c r="D177" s="219"/>
    </row>
    <row r="178" spans="2:4">
      <c r="B178" s="219"/>
      <c r="C178" s="219"/>
      <c r="D178" s="219"/>
    </row>
    <row r="179" spans="2:4">
      <c r="B179" s="219"/>
      <c r="C179" s="219"/>
      <c r="D179" s="219"/>
    </row>
    <row r="180" spans="2:4">
      <c r="B180" s="219"/>
      <c r="C180" s="219"/>
      <c r="D180" s="219"/>
    </row>
    <row r="181" spans="2:4">
      <c r="B181" s="219"/>
      <c r="C181" s="219"/>
      <c r="D181" s="219"/>
    </row>
    <row r="182" spans="2:4">
      <c r="B182" s="219"/>
      <c r="C182" s="219"/>
      <c r="D182" s="219"/>
    </row>
    <row r="183" spans="2:4">
      <c r="B183" s="219"/>
      <c r="C183" s="219"/>
      <c r="D183" s="219"/>
    </row>
    <row r="184" spans="2:4">
      <c r="B184" s="219"/>
      <c r="C184" s="219"/>
      <c r="D184" s="219"/>
    </row>
    <row r="185" spans="2:4">
      <c r="B185" s="219"/>
      <c r="C185" s="219"/>
      <c r="D185" s="219"/>
    </row>
    <row r="186" spans="2:4">
      <c r="B186" s="219"/>
      <c r="C186" s="219"/>
      <c r="D186" s="219"/>
    </row>
    <row r="187" spans="2:4">
      <c r="B187" s="219"/>
      <c r="C187" s="219"/>
      <c r="D187" s="219"/>
    </row>
    <row r="188" spans="2:4">
      <c r="B188" s="219"/>
      <c r="C188" s="219"/>
      <c r="D188" s="219"/>
    </row>
    <row r="189" spans="2:4">
      <c r="B189" s="219"/>
      <c r="C189" s="219"/>
      <c r="D189" s="219"/>
    </row>
    <row r="190" spans="2:4">
      <c r="B190" s="219"/>
      <c r="C190" s="219"/>
      <c r="D190" s="219"/>
    </row>
    <row r="191" spans="2:4">
      <c r="B191" s="219"/>
      <c r="C191" s="219"/>
      <c r="D191" s="219"/>
    </row>
    <row r="192" spans="2:4">
      <c r="B192" s="219"/>
      <c r="C192" s="219"/>
      <c r="D192" s="219"/>
    </row>
    <row r="193" spans="2:4">
      <c r="B193" s="219"/>
      <c r="C193" s="219"/>
      <c r="D193" s="219"/>
    </row>
    <row r="194" spans="2:4">
      <c r="B194" s="219"/>
      <c r="C194" s="219"/>
      <c r="D194" s="219"/>
    </row>
    <row r="195" spans="2:4">
      <c r="B195" s="219"/>
      <c r="C195" s="219"/>
      <c r="D195" s="219"/>
    </row>
    <row r="196" spans="2:4">
      <c r="B196" s="219"/>
      <c r="C196" s="219"/>
      <c r="D196" s="219"/>
    </row>
    <row r="197" spans="2:4">
      <c r="B197" s="219"/>
      <c r="C197" s="219"/>
      <c r="D197" s="219"/>
    </row>
    <row r="198" spans="2:4">
      <c r="B198" s="219"/>
      <c r="C198" s="219"/>
      <c r="D198" s="219"/>
    </row>
    <row r="199" spans="2:4">
      <c r="B199" s="219"/>
      <c r="C199" s="219"/>
      <c r="D199" s="219"/>
    </row>
    <row r="200" spans="2:4">
      <c r="B200" s="219"/>
      <c r="C200" s="219"/>
      <c r="D200" s="219"/>
    </row>
    <row r="201" spans="2:4">
      <c r="B201" s="219"/>
      <c r="C201" s="219"/>
      <c r="D201" s="219"/>
    </row>
    <row r="202" spans="2:4">
      <c r="B202" s="219"/>
      <c r="C202" s="219"/>
      <c r="D202" s="219"/>
    </row>
    <row r="203" spans="2:4">
      <c r="B203" s="219"/>
      <c r="C203" s="219"/>
      <c r="D203" s="219"/>
    </row>
    <row r="204" spans="2:4">
      <c r="B204" s="219"/>
      <c r="C204" s="219"/>
      <c r="D204" s="219"/>
    </row>
    <row r="205" spans="2:4">
      <c r="B205" s="219"/>
      <c r="C205" s="219"/>
      <c r="D205" s="219"/>
    </row>
    <row r="206" spans="2:4">
      <c r="B206" s="219"/>
      <c r="C206" s="219"/>
      <c r="D206" s="219"/>
    </row>
    <row r="207" spans="2:4">
      <c r="B207" s="219"/>
      <c r="C207" s="219"/>
      <c r="D207" s="219"/>
    </row>
    <row r="208" spans="2:4">
      <c r="B208" s="219"/>
      <c r="C208" s="219"/>
      <c r="D208" s="219"/>
    </row>
    <row r="209" spans="2:4">
      <c r="B209" s="219"/>
      <c r="C209" s="219"/>
      <c r="D209" s="219"/>
    </row>
    <row r="210" spans="2:4">
      <c r="B210" s="219"/>
      <c r="C210" s="219"/>
      <c r="D210" s="219"/>
    </row>
    <row r="211" spans="2:4">
      <c r="B211" s="219"/>
      <c r="C211" s="219"/>
      <c r="D211" s="219"/>
    </row>
    <row r="212" spans="2:4">
      <c r="B212" s="219"/>
      <c r="C212" s="219"/>
      <c r="D212" s="219"/>
    </row>
    <row r="213" spans="2:4">
      <c r="B213" s="219"/>
      <c r="C213" s="219"/>
      <c r="D213" s="219"/>
    </row>
    <row r="214" spans="2:4">
      <c r="B214" s="219"/>
      <c r="C214" s="219"/>
      <c r="D214" s="219"/>
    </row>
    <row r="215" spans="2:4">
      <c r="B215" s="219"/>
      <c r="C215" s="219"/>
      <c r="D215" s="219"/>
    </row>
    <row r="216" spans="2:4">
      <c r="B216" s="219"/>
      <c r="C216" s="219"/>
      <c r="D216" s="219"/>
    </row>
    <row r="217" spans="2:4">
      <c r="B217" s="219"/>
      <c r="C217" s="219"/>
      <c r="D217" s="219"/>
    </row>
    <row r="218" spans="2:4">
      <c r="B218" s="219"/>
      <c r="C218" s="219"/>
      <c r="D218" s="219"/>
    </row>
    <row r="219" spans="2:4">
      <c r="B219" s="219"/>
      <c r="C219" s="219"/>
      <c r="D219" s="219"/>
    </row>
    <row r="220" spans="2:4">
      <c r="B220" s="219"/>
      <c r="C220" s="219"/>
      <c r="D220" s="219"/>
    </row>
    <row r="221" spans="2:4">
      <c r="B221" s="219"/>
      <c r="C221" s="219"/>
      <c r="D221" s="219"/>
    </row>
    <row r="222" spans="2:4">
      <c r="B222" s="219"/>
      <c r="C222" s="219"/>
      <c r="D222" s="219"/>
    </row>
    <row r="223" spans="2:4">
      <c r="B223" s="219"/>
      <c r="C223" s="219"/>
      <c r="D223" s="219"/>
    </row>
    <row r="224" spans="2:4">
      <c r="B224" s="219"/>
      <c r="C224" s="219"/>
      <c r="D224" s="219"/>
    </row>
    <row r="225" spans="2:4">
      <c r="B225" s="219"/>
      <c r="C225" s="219"/>
      <c r="D225" s="219"/>
    </row>
    <row r="226" spans="2:4">
      <c r="B226" s="219"/>
      <c r="C226" s="219"/>
      <c r="D226" s="219"/>
    </row>
    <row r="227" spans="2:4">
      <c r="B227" s="219"/>
      <c r="C227" s="219"/>
      <c r="D227" s="219"/>
    </row>
    <row r="228" spans="2:4">
      <c r="B228" s="219"/>
      <c r="C228" s="219"/>
      <c r="D228" s="219"/>
    </row>
    <row r="229" spans="2:4">
      <c r="B229" s="219"/>
      <c r="C229" s="219"/>
      <c r="D229" s="219"/>
    </row>
    <row r="230" spans="2:4">
      <c r="B230" s="219"/>
      <c r="C230" s="219"/>
      <c r="D230" s="219"/>
    </row>
    <row r="231" spans="2:4">
      <c r="B231" s="219"/>
      <c r="C231" s="219"/>
      <c r="D231" s="219"/>
    </row>
  </sheetData>
  <mergeCells count="4">
    <mergeCell ref="A1:E1"/>
    <mergeCell ref="D3:E3"/>
    <mergeCell ref="A60:E60"/>
    <mergeCell ref="A58:E58"/>
  </mergeCells>
  <phoneticPr fontId="0" type="noConversion"/>
  <hyperlinks>
    <hyperlink ref="E8" r:id="rId1" display="http://www.wartsilareports.com/en-US/2014/ar/financials/consolidated-financial-statements/notes-to-the-consolidated-financial-statements/8-depreciation-amortisation-and-impairment/"/>
    <hyperlink ref="E9" r:id="rId2" display="http://www.wartsilareports.com/en-US/2014/ar/financials/consolidated-financial-statements/notes-to-the-consolidated-financial-statements/10-financial-income-and-expenses/"/>
    <hyperlink ref="E11" r:id="rId3" display="http://www.wartsilareports.com/en-US/2014/ar/financials/consolidated-financial-statements/notes-to-the-consolidated-financial-statements/15-investments-in-associates-and-joint-ventures/"/>
    <hyperlink ref="E12" r:id="rId4" display="http://www.wartsilareports.com/en-US/2014/ar/financials/consolidated-financial-statements/notes-to-the-consolidated-financial-statements/11-income-taxes/"/>
    <hyperlink ref="E17" r:id="rId5" display="http://www.wartsilareports.com/en-US/2014/ar/financials/consolidated-financial-statements/notes-to-the-consolidated-financial-statements/17-inventories/"/>
    <hyperlink ref="E32" r:id="rId6" display="http://www.wartsilareports.com/en-US/2014/ar/financials/consolidated-financial-statements/notes-to-the-consolidated-financial-statements/15-investments-in-associates-and-joint-ventures/"/>
    <hyperlink ref="E46" r:id="rId7" display="http://www.wartsilareports.com/en-US/2014/ar/financials/consolidated-financial-statements/notes-to-the-consolidated-financial-statements/25-financial-liabilities/"/>
    <hyperlink ref="E45" r:id="rId8" display="http://www.wartsilareports.com/en-US/2014/ar/financials/consolidated-financial-statements/notes-to-the-consolidated-financial-statements/25-financial-liabilities/"/>
    <hyperlink ref="D34" r:id="rId9" display="http://www.wartsilareports.com/en-US/2014/ar/financials/consolidated-financial-statements/notes-to-the-consolidated-financial-statements/13-intangible-assets/"/>
    <hyperlink ref="E34" r:id="rId10" display="http://www.wartsilareports.com/en-US/2014/ar/financials/consolidated-financial-statements/notes-to-the-consolidated-financial-statements/14-property-plant-equipment/"/>
    <hyperlink ref="E33" r:id="rId11" display="http://www.wartsilareports.com/en-US/2014/ar/financials/consolidated-financial-statements/notes-to-the-consolidated-financial-statements/16-available-for-sale-financial-assets/"/>
    <hyperlink ref="E36" r:id="rId12" display="http://www.wartsilareports.com/en-US/2014/ar/financials/consolidated-financial-statements/notes-to-the-consolidated-financial-statements/16-available-for-sale-financial-assets/"/>
  </hyperlinks>
  <pageMargins left="0.75" right="0.75" top="1" bottom="1" header="0.5" footer="0.5"/>
  <pageSetup scale="85" orientation="portrait" r:id="rId13"/>
  <headerFooter alignWithMargins="0"/>
  <customProperties>
    <customPr name="SheetOptions" r:id="rId14"/>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41"/>
  <sheetViews>
    <sheetView topLeftCell="A4" zoomScaleNormal="100" workbookViewId="0">
      <selection activeCell="L31" sqref="L31"/>
    </sheetView>
  </sheetViews>
  <sheetFormatPr defaultColWidth="8.83203125" defaultRowHeight="11.25"/>
  <cols>
    <col min="1" max="1" width="3.33203125" style="226" customWidth="1"/>
    <col min="2" max="2" width="36" style="226" customWidth="1"/>
    <col min="3" max="3" width="8.33203125" style="233" customWidth="1"/>
    <col min="4" max="4" width="10.83203125" style="233" customWidth="1"/>
    <col min="5" max="8" width="10.6640625" style="233" customWidth="1"/>
    <col min="9" max="9" width="10" style="233" customWidth="1"/>
    <col min="10" max="10" width="10.6640625" style="233" customWidth="1"/>
    <col min="11" max="11" width="8.33203125" style="233" customWidth="1"/>
    <col min="12" max="17" width="3.6640625" style="205" customWidth="1"/>
    <col min="18" max="16384" width="8.83203125" style="244"/>
  </cols>
  <sheetData>
    <row r="1" spans="1:17" ht="15.75" customHeight="1">
      <c r="A1" s="1053" t="s">
        <v>1029</v>
      </c>
      <c r="B1" s="1085"/>
      <c r="C1" s="1085"/>
      <c r="D1" s="1085"/>
      <c r="E1" s="1085"/>
      <c r="F1" s="1085"/>
      <c r="G1" s="1085"/>
      <c r="H1" s="1085"/>
      <c r="I1" s="1085"/>
      <c r="J1" s="1085"/>
      <c r="K1" s="1085"/>
    </row>
    <row r="2" spans="1:17" ht="11.25" customHeight="1">
      <c r="A2" s="257"/>
      <c r="B2" s="258"/>
      <c r="C2" s="238"/>
      <c r="D2" s="259"/>
      <c r="E2" s="259"/>
      <c r="F2" s="259"/>
      <c r="G2" s="259"/>
      <c r="H2" s="259"/>
      <c r="I2" s="260"/>
      <c r="J2" s="259"/>
      <c r="K2" s="245"/>
    </row>
    <row r="3" spans="1:17" ht="33.75" customHeight="1">
      <c r="A3" s="723"/>
      <c r="B3" s="723"/>
      <c r="C3" s="1086" t="s">
        <v>948</v>
      </c>
      <c r="D3" s="1087"/>
      <c r="E3" s="1087"/>
      <c r="F3" s="1087"/>
      <c r="G3" s="1087"/>
      <c r="H3" s="1087"/>
      <c r="I3" s="1087"/>
      <c r="J3" s="724" t="s">
        <v>965</v>
      </c>
      <c r="K3" s="724" t="s">
        <v>148</v>
      </c>
    </row>
    <row r="4" spans="1:17" ht="33.75" customHeight="1">
      <c r="A4" s="1088" t="s">
        <v>744</v>
      </c>
      <c r="B4" s="1088"/>
      <c r="C4" s="724" t="s">
        <v>145</v>
      </c>
      <c r="D4" s="724" t="s">
        <v>919</v>
      </c>
      <c r="E4" s="724" t="s">
        <v>966</v>
      </c>
      <c r="F4" s="724" t="s">
        <v>146</v>
      </c>
      <c r="G4" s="724" t="s">
        <v>1152</v>
      </c>
      <c r="H4" s="724" t="s">
        <v>147</v>
      </c>
      <c r="I4" s="724" t="s">
        <v>679</v>
      </c>
      <c r="J4" s="725"/>
      <c r="K4" s="725"/>
    </row>
    <row r="5" spans="1:17" ht="12" customHeight="1">
      <c r="A5" s="1091" t="s">
        <v>1091</v>
      </c>
      <c r="B5" s="1091"/>
      <c r="C5" s="492">
        <v>336</v>
      </c>
      <c r="D5" s="492">
        <v>61</v>
      </c>
      <c r="E5" s="492">
        <v>-12</v>
      </c>
      <c r="F5" s="492">
        <v>21</v>
      </c>
      <c r="G5" s="492">
        <v>-34</v>
      </c>
      <c r="H5" s="492">
        <v>1393</v>
      </c>
      <c r="I5" s="492">
        <v>1766</v>
      </c>
      <c r="J5" s="492">
        <v>26</v>
      </c>
      <c r="K5" s="492">
        <v>1791</v>
      </c>
      <c r="M5" s="240"/>
      <c r="N5" s="240"/>
    </row>
    <row r="6" spans="1:17" ht="12" customHeight="1">
      <c r="A6" s="1029" t="s">
        <v>392</v>
      </c>
      <c r="B6" s="1029"/>
      <c r="C6" s="470"/>
      <c r="D6" s="470"/>
      <c r="E6" s="471">
        <v>-73</v>
      </c>
      <c r="F6" s="470"/>
      <c r="G6" s="470"/>
      <c r="H6" s="470"/>
      <c r="I6" s="471">
        <v>-73</v>
      </c>
      <c r="J6" s="471">
        <v>-1</v>
      </c>
      <c r="K6" s="471">
        <v>-74</v>
      </c>
      <c r="M6" s="240"/>
      <c r="N6" s="240"/>
    </row>
    <row r="7" spans="1:17" ht="12" customHeight="1">
      <c r="A7" s="1029" t="s">
        <v>960</v>
      </c>
      <c r="B7" s="1029">
        <v>0</v>
      </c>
      <c r="C7" s="471"/>
      <c r="D7" s="471"/>
      <c r="E7" s="471"/>
      <c r="F7" s="471"/>
      <c r="G7" s="471"/>
      <c r="H7" s="471"/>
      <c r="I7" s="471"/>
      <c r="J7" s="471"/>
      <c r="K7" s="471"/>
      <c r="M7" s="240"/>
      <c r="N7" s="240"/>
    </row>
    <row r="8" spans="1:17" ht="12" customHeight="1">
      <c r="A8" s="467"/>
      <c r="B8" s="488" t="s">
        <v>922</v>
      </c>
      <c r="C8" s="471"/>
      <c r="D8" s="471"/>
      <c r="E8" s="471"/>
      <c r="F8" s="471">
        <v>1</v>
      </c>
      <c r="G8" s="471"/>
      <c r="H8" s="471"/>
      <c r="I8" s="471">
        <v>1</v>
      </c>
      <c r="J8" s="471"/>
      <c r="K8" s="471">
        <v>1</v>
      </c>
    </row>
    <row r="9" spans="1:17" ht="22.5" customHeight="1">
      <c r="A9" s="483"/>
      <c r="B9" s="488" t="s">
        <v>964</v>
      </c>
      <c r="C9" s="471"/>
      <c r="D9" s="471"/>
      <c r="E9" s="471"/>
      <c r="F9" s="471">
        <v>-19</v>
      </c>
      <c r="G9" s="471"/>
      <c r="H9" s="471"/>
      <c r="I9" s="471">
        <v>-19</v>
      </c>
      <c r="J9" s="471"/>
      <c r="K9" s="471">
        <v>-19</v>
      </c>
    </row>
    <row r="10" spans="1:17" s="987" customFormat="1" ht="12" customHeight="1">
      <c r="A10" s="1089" t="s">
        <v>479</v>
      </c>
      <c r="B10" s="1089">
        <v>0</v>
      </c>
      <c r="C10" s="985"/>
      <c r="D10" s="985"/>
      <c r="E10" s="985"/>
      <c r="F10" s="985"/>
      <c r="G10" s="985"/>
      <c r="H10" s="985"/>
      <c r="I10" s="985"/>
      <c r="J10" s="985"/>
      <c r="K10" s="985"/>
      <c r="L10" s="986"/>
      <c r="M10" s="986"/>
      <c r="N10" s="986"/>
      <c r="O10" s="986"/>
      <c r="P10" s="986"/>
      <c r="Q10" s="986"/>
    </row>
    <row r="11" spans="1:17" ht="12" customHeight="1">
      <c r="A11" s="483"/>
      <c r="B11" s="603" t="s">
        <v>922</v>
      </c>
      <c r="C11" s="471"/>
      <c r="D11" s="471"/>
      <c r="E11" s="471"/>
      <c r="F11" s="471">
        <v>-14</v>
      </c>
      <c r="G11" s="471"/>
      <c r="H11" s="471"/>
      <c r="I11" s="471">
        <v>-14</v>
      </c>
      <c r="J11" s="471"/>
      <c r="K11" s="471">
        <v>-14</v>
      </c>
    </row>
    <row r="12" spans="1:17" ht="21.75" customHeight="1">
      <c r="A12" s="529"/>
      <c r="B12" s="488" t="s">
        <v>964</v>
      </c>
      <c r="C12" s="471"/>
      <c r="D12" s="471"/>
      <c r="E12" s="471"/>
      <c r="F12" s="471">
        <v>-2</v>
      </c>
      <c r="G12" s="471"/>
      <c r="H12" s="471"/>
      <c r="I12" s="471">
        <v>-2</v>
      </c>
      <c r="J12" s="471"/>
      <c r="K12" s="471">
        <v>-2</v>
      </c>
    </row>
    <row r="13" spans="1:17" ht="12" customHeight="1">
      <c r="A13" s="1093" t="s">
        <v>736</v>
      </c>
      <c r="B13" s="1093">
        <v>0</v>
      </c>
      <c r="C13" s="477"/>
      <c r="D13" s="477"/>
      <c r="E13" s="477"/>
      <c r="F13" s="477"/>
      <c r="G13" s="477">
        <v>-9</v>
      </c>
      <c r="H13" s="477"/>
      <c r="I13" s="477">
        <v>-9</v>
      </c>
      <c r="J13" s="477"/>
      <c r="K13" s="477">
        <v>-9</v>
      </c>
    </row>
    <row r="14" spans="1:17" ht="12" customHeight="1">
      <c r="A14" s="1091" t="s">
        <v>177</v>
      </c>
      <c r="B14" s="1091"/>
      <c r="C14" s="492"/>
      <c r="D14" s="492"/>
      <c r="E14" s="492">
        <v>-73</v>
      </c>
      <c r="F14" s="492">
        <v>-34</v>
      </c>
      <c r="G14" s="492">
        <v>-9</v>
      </c>
      <c r="H14" s="492"/>
      <c r="I14" s="492">
        <v>-116</v>
      </c>
      <c r="J14" s="492">
        <v>-1</v>
      </c>
      <c r="K14" s="492">
        <v>-117</v>
      </c>
    </row>
    <row r="15" spans="1:17" ht="12" customHeight="1">
      <c r="A15" s="1090" t="s">
        <v>518</v>
      </c>
      <c r="B15" s="1090"/>
      <c r="C15" s="477"/>
      <c r="D15" s="477"/>
      <c r="E15" s="477"/>
      <c r="F15" s="477"/>
      <c r="G15" s="477"/>
      <c r="H15" s="477">
        <v>391</v>
      </c>
      <c r="I15" s="477">
        <v>391</v>
      </c>
      <c r="J15" s="477">
        <v>3</v>
      </c>
      <c r="K15" s="477">
        <v>393</v>
      </c>
    </row>
    <row r="16" spans="1:17" ht="21.75" customHeight="1">
      <c r="A16" s="1091" t="s">
        <v>1014</v>
      </c>
      <c r="B16" s="1092">
        <v>0</v>
      </c>
      <c r="C16" s="492"/>
      <c r="D16" s="492"/>
      <c r="E16" s="492">
        <v>-73</v>
      </c>
      <c r="F16" s="492">
        <v>-34</v>
      </c>
      <c r="G16" s="492">
        <v>-9</v>
      </c>
      <c r="H16" s="492">
        <v>391</v>
      </c>
      <c r="I16" s="492">
        <v>275</v>
      </c>
      <c r="J16" s="492">
        <v>2</v>
      </c>
      <c r="K16" s="492">
        <v>276</v>
      </c>
    </row>
    <row r="17" spans="1:17" ht="21.75" customHeight="1">
      <c r="A17" s="1029" t="s">
        <v>1075</v>
      </c>
      <c r="B17" s="1029">
        <v>0</v>
      </c>
      <c r="C17" s="471"/>
      <c r="D17" s="471"/>
      <c r="E17" s="471"/>
      <c r="F17" s="471"/>
      <c r="G17" s="471"/>
      <c r="H17" s="471"/>
      <c r="I17" s="471"/>
      <c r="J17" s="471"/>
      <c r="K17" s="471"/>
    </row>
    <row r="18" spans="1:17" ht="12" customHeight="1">
      <c r="A18" s="557"/>
      <c r="B18" s="488" t="s">
        <v>1153</v>
      </c>
      <c r="C18" s="471"/>
      <c r="D18" s="471"/>
      <c r="E18" s="471"/>
      <c r="F18" s="471"/>
      <c r="G18" s="471"/>
      <c r="H18" s="471">
        <v>-197</v>
      </c>
      <c r="I18" s="471">
        <v>-197</v>
      </c>
      <c r="J18" s="471">
        <v>-4</v>
      </c>
      <c r="K18" s="471">
        <v>-201</v>
      </c>
    </row>
    <row r="19" spans="1:17" ht="11.25" customHeight="1">
      <c r="A19" s="601"/>
      <c r="B19" s="602" t="s">
        <v>1154</v>
      </c>
      <c r="C19" s="477"/>
      <c r="D19" s="477"/>
      <c r="E19" s="477"/>
      <c r="F19" s="477"/>
      <c r="G19" s="477"/>
      <c r="H19" s="477"/>
      <c r="I19" s="477"/>
      <c r="J19" s="477">
        <v>16</v>
      </c>
      <c r="K19" s="477">
        <v>16</v>
      </c>
    </row>
    <row r="20" spans="1:17" ht="12" customHeight="1">
      <c r="A20" s="1094" t="s">
        <v>1092</v>
      </c>
      <c r="B20" s="1094"/>
      <c r="C20" s="622">
        <v>336</v>
      </c>
      <c r="D20" s="622">
        <v>61</v>
      </c>
      <c r="E20" s="622">
        <v>-85</v>
      </c>
      <c r="F20" s="622">
        <v>-13</v>
      </c>
      <c r="G20" s="622">
        <v>-43</v>
      </c>
      <c r="H20" s="622">
        <v>1587</v>
      </c>
      <c r="I20" s="622">
        <v>1844</v>
      </c>
      <c r="J20" s="622">
        <v>40</v>
      </c>
      <c r="K20" s="622">
        <v>1884</v>
      </c>
    </row>
    <row r="21" spans="1:17">
      <c r="A21" s="726"/>
      <c r="B21" s="228"/>
      <c r="C21" s="261"/>
      <c r="D21" s="261"/>
      <c r="E21" s="261"/>
      <c r="F21" s="261"/>
      <c r="G21" s="261"/>
      <c r="H21" s="261"/>
      <c r="I21" s="261"/>
      <c r="J21" s="261"/>
      <c r="K21" s="262"/>
    </row>
    <row r="22" spans="1:17" s="252" customFormat="1" ht="33.75" customHeight="1">
      <c r="A22" s="723"/>
      <c r="B22" s="723"/>
      <c r="C22" s="1095" t="s">
        <v>948</v>
      </c>
      <c r="D22" s="1096"/>
      <c r="E22" s="1096"/>
      <c r="F22" s="1096"/>
      <c r="G22" s="1096"/>
      <c r="H22" s="1096"/>
      <c r="I22" s="1096"/>
      <c r="J22" s="774" t="s">
        <v>965</v>
      </c>
      <c r="K22" s="774" t="s">
        <v>148</v>
      </c>
      <c r="L22" s="205"/>
      <c r="M22" s="205"/>
      <c r="N22" s="205"/>
      <c r="O22" s="205"/>
      <c r="P22" s="205"/>
      <c r="Q22" s="205"/>
    </row>
    <row r="23" spans="1:17" ht="33.75" customHeight="1">
      <c r="A23" s="1088" t="s">
        <v>744</v>
      </c>
      <c r="B23" s="1088"/>
      <c r="C23" s="774" t="s">
        <v>145</v>
      </c>
      <c r="D23" s="774" t="s">
        <v>919</v>
      </c>
      <c r="E23" s="774" t="s">
        <v>966</v>
      </c>
      <c r="F23" s="774" t="s">
        <v>146</v>
      </c>
      <c r="G23" s="774" t="s">
        <v>1152</v>
      </c>
      <c r="H23" s="774" t="s">
        <v>147</v>
      </c>
      <c r="I23" s="774" t="s">
        <v>679</v>
      </c>
      <c r="J23" s="775"/>
      <c r="K23" s="775"/>
    </row>
    <row r="24" spans="1:17" ht="11.25" customHeight="1">
      <c r="A24" s="1091" t="s">
        <v>1218</v>
      </c>
      <c r="B24" s="1091"/>
      <c r="C24" s="776">
        <v>336</v>
      </c>
      <c r="D24" s="776">
        <v>61</v>
      </c>
      <c r="E24" s="776">
        <v>-85</v>
      </c>
      <c r="F24" s="776">
        <v>-13</v>
      </c>
      <c r="G24" s="776">
        <v>-43</v>
      </c>
      <c r="H24" s="776">
        <v>1587</v>
      </c>
      <c r="I24" s="776">
        <v>1844</v>
      </c>
      <c r="J24" s="776">
        <v>40</v>
      </c>
      <c r="K24" s="776">
        <v>1884</v>
      </c>
    </row>
    <row r="25" spans="1:17">
      <c r="A25" s="1029" t="s">
        <v>392</v>
      </c>
      <c r="B25" s="1029"/>
      <c r="C25" s="744"/>
      <c r="D25" s="744"/>
      <c r="E25" s="744">
        <v>56</v>
      </c>
      <c r="F25" s="744"/>
      <c r="G25" s="744"/>
      <c r="H25" s="744"/>
      <c r="I25" s="744">
        <v>56</v>
      </c>
      <c r="J25" s="744">
        <v>4</v>
      </c>
      <c r="K25" s="744">
        <v>59</v>
      </c>
    </row>
    <row r="26" spans="1:17" ht="11.25" customHeight="1">
      <c r="A26" s="1029" t="s">
        <v>479</v>
      </c>
      <c r="B26" s="1029"/>
      <c r="C26" s="744"/>
      <c r="D26" s="744"/>
      <c r="E26" s="744"/>
      <c r="F26" s="744"/>
      <c r="G26" s="744"/>
      <c r="H26" s="744"/>
      <c r="I26" s="744"/>
      <c r="J26" s="744"/>
      <c r="K26" s="744"/>
    </row>
    <row r="27" spans="1:17" ht="11.25" customHeight="1">
      <c r="A27" s="979"/>
      <c r="B27" s="978" t="s">
        <v>922</v>
      </c>
      <c r="C27" s="744"/>
      <c r="D27" s="744"/>
      <c r="E27" s="744"/>
      <c r="F27" s="744">
        <v>-61</v>
      </c>
      <c r="G27" s="744"/>
      <c r="H27" s="744"/>
      <c r="I27" s="744">
        <v>-61</v>
      </c>
      <c r="J27" s="744"/>
      <c r="K27" s="744">
        <v>-61</v>
      </c>
    </row>
    <row r="28" spans="1:17" ht="24" customHeight="1">
      <c r="A28" s="472"/>
      <c r="B28" s="978" t="s">
        <v>964</v>
      </c>
      <c r="C28" s="744"/>
      <c r="D28" s="744"/>
      <c r="E28" s="744"/>
      <c r="F28" s="744">
        <v>8</v>
      </c>
      <c r="G28" s="744"/>
      <c r="H28" s="744"/>
      <c r="I28" s="744">
        <v>8</v>
      </c>
      <c r="J28" s="744"/>
      <c r="K28" s="744">
        <v>8</v>
      </c>
    </row>
    <row r="29" spans="1:17" ht="11.25" customHeight="1">
      <c r="A29" s="1029" t="s">
        <v>736</v>
      </c>
      <c r="B29" s="1029" t="s">
        <v>736</v>
      </c>
      <c r="C29" s="744"/>
      <c r="D29" s="744"/>
      <c r="E29" s="744"/>
      <c r="F29" s="744"/>
      <c r="G29" s="744">
        <v>-22</v>
      </c>
      <c r="H29" s="744"/>
      <c r="I29" s="744">
        <v>-22</v>
      </c>
      <c r="J29" s="744"/>
      <c r="K29" s="744">
        <v>-22</v>
      </c>
    </row>
    <row r="30" spans="1:17">
      <c r="A30" s="1049" t="s">
        <v>678</v>
      </c>
      <c r="B30" s="1049"/>
      <c r="C30" s="748"/>
      <c r="D30" s="748"/>
      <c r="E30" s="748"/>
      <c r="F30" s="748"/>
      <c r="G30" s="748"/>
      <c r="H30" s="748">
        <v>-4</v>
      </c>
      <c r="I30" s="748">
        <v>-4</v>
      </c>
      <c r="J30" s="748"/>
      <c r="K30" s="748">
        <v>-4</v>
      </c>
    </row>
    <row r="31" spans="1:17" ht="11.25" customHeight="1">
      <c r="A31" s="1091" t="s">
        <v>177</v>
      </c>
      <c r="B31" s="1091">
        <v>0</v>
      </c>
      <c r="C31" s="776"/>
      <c r="D31" s="776"/>
      <c r="E31" s="776">
        <v>56</v>
      </c>
      <c r="F31" s="776">
        <v>-53</v>
      </c>
      <c r="G31" s="776">
        <v>-22</v>
      </c>
      <c r="H31" s="776">
        <v>-4</v>
      </c>
      <c r="I31" s="776">
        <v>-23</v>
      </c>
      <c r="J31" s="776">
        <v>4</v>
      </c>
      <c r="K31" s="776">
        <v>-20</v>
      </c>
    </row>
    <row r="32" spans="1:17" ht="11.25" customHeight="1">
      <c r="A32" s="1090" t="s">
        <v>518</v>
      </c>
      <c r="B32" s="1090"/>
      <c r="C32" s="780"/>
      <c r="D32" s="780"/>
      <c r="E32" s="780"/>
      <c r="F32" s="780"/>
      <c r="G32" s="780"/>
      <c r="H32" s="780">
        <v>347</v>
      </c>
      <c r="I32" s="780">
        <v>347</v>
      </c>
      <c r="J32" s="780">
        <v>5</v>
      </c>
      <c r="K32" s="780">
        <v>351</v>
      </c>
    </row>
    <row r="33" spans="1:11" ht="21.75" customHeight="1">
      <c r="A33" s="1091" t="s">
        <v>1014</v>
      </c>
      <c r="B33" s="1091">
        <v>0</v>
      </c>
      <c r="C33" s="776"/>
      <c r="D33" s="776"/>
      <c r="E33" s="776">
        <v>56</v>
      </c>
      <c r="F33" s="776">
        <v>-53</v>
      </c>
      <c r="G33" s="776">
        <v>-22</v>
      </c>
      <c r="H33" s="776">
        <v>343</v>
      </c>
      <c r="I33" s="776">
        <v>323</v>
      </c>
      <c r="J33" s="776">
        <v>9</v>
      </c>
      <c r="K33" s="776">
        <v>332</v>
      </c>
    </row>
    <row r="34" spans="1:11" ht="21.75" customHeight="1">
      <c r="A34" s="1029" t="s">
        <v>1075</v>
      </c>
      <c r="B34" s="1029">
        <v>0</v>
      </c>
      <c r="C34" s="744"/>
      <c r="D34" s="744"/>
      <c r="E34" s="744"/>
      <c r="F34" s="744"/>
      <c r="G34" s="744"/>
      <c r="H34" s="744"/>
      <c r="I34" s="744"/>
      <c r="J34" s="744"/>
      <c r="K34" s="744"/>
    </row>
    <row r="35" spans="1:11" ht="11.25" customHeight="1">
      <c r="A35" s="713"/>
      <c r="B35" s="895" t="s">
        <v>1153</v>
      </c>
      <c r="C35" s="748"/>
      <c r="D35" s="748"/>
      <c r="E35" s="748"/>
      <c r="F35" s="748"/>
      <c r="G35" s="748"/>
      <c r="H35" s="748">
        <v>-207</v>
      </c>
      <c r="I35" s="748">
        <v>-207</v>
      </c>
      <c r="J35" s="748">
        <v>-3</v>
      </c>
      <c r="K35" s="748">
        <v>-210</v>
      </c>
    </row>
    <row r="36" spans="1:11" ht="11.25" customHeight="1">
      <c r="A36" s="1094" t="s">
        <v>1219</v>
      </c>
      <c r="B36" s="1094"/>
      <c r="C36" s="749">
        <v>336</v>
      </c>
      <c r="D36" s="749">
        <v>61</v>
      </c>
      <c r="E36" s="749">
        <v>-30</v>
      </c>
      <c r="F36" s="749">
        <v>-66</v>
      </c>
      <c r="G36" s="749">
        <v>-65</v>
      </c>
      <c r="H36" s="749">
        <v>1723</v>
      </c>
      <c r="I36" s="749">
        <v>1960</v>
      </c>
      <c r="J36" s="749">
        <v>45</v>
      </c>
      <c r="K36" s="749">
        <v>2005</v>
      </c>
    </row>
    <row r="37" spans="1:11">
      <c r="A37" s="263"/>
      <c r="B37" s="263"/>
      <c r="C37" s="264"/>
      <c r="D37" s="264"/>
      <c r="E37" s="264"/>
      <c r="F37" s="264"/>
      <c r="G37" s="264"/>
      <c r="H37" s="264"/>
      <c r="I37" s="264"/>
      <c r="J37" s="264"/>
      <c r="K37" s="264"/>
    </row>
    <row r="38" spans="1:11" ht="11.25" customHeight="1">
      <c r="A38" s="1084" t="s">
        <v>1389</v>
      </c>
      <c r="B38" s="1084"/>
      <c r="C38" s="1084"/>
      <c r="D38" s="1084"/>
      <c r="E38" s="1084"/>
      <c r="F38" s="1084"/>
      <c r="G38" s="1084"/>
      <c r="H38" s="1084"/>
      <c r="I38" s="1084"/>
      <c r="J38" s="1084"/>
      <c r="K38" s="1084"/>
    </row>
    <row r="39" spans="1:11">
      <c r="F39" s="265"/>
      <c r="G39" s="265"/>
    </row>
    <row r="40" spans="1:11">
      <c r="A40" s="1084" t="s">
        <v>1372</v>
      </c>
      <c r="B40" s="1084"/>
      <c r="C40" s="1084"/>
      <c r="D40" s="1084"/>
      <c r="E40" s="1084"/>
      <c r="F40" s="1084"/>
      <c r="G40" s="1084"/>
      <c r="H40" s="1084"/>
      <c r="I40" s="1084"/>
      <c r="J40" s="1084"/>
      <c r="K40" s="1084"/>
    </row>
    <row r="41" spans="1:11">
      <c r="F41" s="265"/>
      <c r="G41" s="265"/>
    </row>
  </sheetData>
  <mergeCells count="27">
    <mergeCell ref="A24:B24"/>
    <mergeCell ref="C22:I22"/>
    <mergeCell ref="A29:B29"/>
    <mergeCell ref="A30:B30"/>
    <mergeCell ref="A38:K38"/>
    <mergeCell ref="A36:B36"/>
    <mergeCell ref="A33:B33"/>
    <mergeCell ref="A26:B26"/>
    <mergeCell ref="A31:B31"/>
    <mergeCell ref="A32:B32"/>
    <mergeCell ref="A34:B34"/>
    <mergeCell ref="A40:K40"/>
    <mergeCell ref="A1:K1"/>
    <mergeCell ref="C3:I3"/>
    <mergeCell ref="A7:B7"/>
    <mergeCell ref="A6:B6"/>
    <mergeCell ref="A23:B23"/>
    <mergeCell ref="A10:B10"/>
    <mergeCell ref="A15:B15"/>
    <mergeCell ref="A4:B4"/>
    <mergeCell ref="A17:B17"/>
    <mergeCell ref="A14:B14"/>
    <mergeCell ref="A16:B16"/>
    <mergeCell ref="A5:B5"/>
    <mergeCell ref="A13:B13"/>
    <mergeCell ref="A25:B25"/>
    <mergeCell ref="A20:B20"/>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44"/>
  <sheetViews>
    <sheetView zoomScaleNormal="100" zoomScalePageLayoutView="90" workbookViewId="0">
      <selection activeCell="P24" sqref="P24"/>
    </sheetView>
  </sheetViews>
  <sheetFormatPr defaultColWidth="8.83203125" defaultRowHeight="11.25"/>
  <cols>
    <col min="1" max="1" width="50" style="205" customWidth="1"/>
    <col min="2" max="7" width="13.33203125" style="205" customWidth="1"/>
    <col min="8" max="17" width="3.6640625" style="205" customWidth="1"/>
    <col min="18" max="16384" width="8.83203125" style="205"/>
  </cols>
  <sheetData>
    <row r="1" spans="1:8" ht="15.75" customHeight="1">
      <c r="A1" s="1053" t="s">
        <v>740</v>
      </c>
      <c r="B1" s="1053"/>
      <c r="C1" s="1053"/>
      <c r="D1" s="1053"/>
      <c r="E1" s="1053"/>
      <c r="F1" s="1053"/>
      <c r="G1" s="1053"/>
    </row>
    <row r="2" spans="1:8" ht="10.5" customHeight="1">
      <c r="A2" s="290"/>
      <c r="B2" s="291"/>
      <c r="C2" s="291"/>
      <c r="D2" s="292"/>
      <c r="E2" s="293"/>
      <c r="F2" s="293"/>
      <c r="G2" s="293"/>
    </row>
    <row r="3" spans="1:8" ht="34.5" customHeight="1">
      <c r="A3" s="1099" t="s">
        <v>1348</v>
      </c>
      <c r="B3" s="1100"/>
      <c r="C3" s="1100"/>
      <c r="D3" s="1100"/>
      <c r="E3" s="1100"/>
      <c r="F3" s="1100"/>
      <c r="G3" s="1100"/>
    </row>
    <row r="4" spans="1:8" ht="11.25" customHeight="1">
      <c r="A4" s="294"/>
      <c r="B4" s="264"/>
      <c r="C4" s="264"/>
      <c r="D4" s="222"/>
      <c r="E4" s="222"/>
      <c r="F4" s="222"/>
      <c r="G4" s="222"/>
    </row>
    <row r="5" spans="1:8" ht="56.25" customHeight="1">
      <c r="A5" s="1099" t="s">
        <v>949</v>
      </c>
      <c r="B5" s="1099"/>
      <c r="C5" s="1099"/>
      <c r="D5" s="1099"/>
      <c r="E5" s="1099"/>
      <c r="F5" s="1099"/>
      <c r="G5" s="1099"/>
    </row>
    <row r="6" spans="1:8" ht="11.25" customHeight="1">
      <c r="A6" s="294"/>
      <c r="B6" s="295"/>
      <c r="C6" s="295"/>
      <c r="D6" s="296"/>
      <c r="E6" s="296"/>
      <c r="F6" s="296"/>
      <c r="G6" s="296"/>
    </row>
    <row r="7" spans="1:8" ht="22.5" customHeight="1">
      <c r="A7" s="1099" t="s">
        <v>950</v>
      </c>
      <c r="B7" s="1099"/>
      <c r="C7" s="1099"/>
      <c r="D7" s="1099"/>
      <c r="E7" s="1099"/>
      <c r="F7" s="1099"/>
      <c r="G7" s="1099"/>
    </row>
    <row r="8" spans="1:8" ht="11.25" customHeight="1">
      <c r="A8" s="294"/>
      <c r="B8" s="295"/>
      <c r="C8" s="295"/>
      <c r="D8" s="296"/>
      <c r="E8" s="296"/>
      <c r="F8" s="296"/>
      <c r="G8" s="296"/>
    </row>
    <row r="9" spans="1:8" ht="12.75">
      <c r="A9" s="1101" t="s">
        <v>85</v>
      </c>
      <c r="B9" s="1102"/>
      <c r="C9" s="1102"/>
      <c r="D9" s="1102"/>
      <c r="E9" s="1102"/>
      <c r="F9" s="1102"/>
      <c r="G9" s="1102"/>
    </row>
    <row r="10" spans="1:8" ht="12.75">
      <c r="A10" s="298"/>
      <c r="D10" s="416"/>
      <c r="E10" s="416"/>
      <c r="F10" s="416"/>
      <c r="G10" s="416"/>
    </row>
    <row r="11" spans="1:8" ht="12.75">
      <c r="A11" s="298"/>
      <c r="D11" s="416"/>
      <c r="E11" s="416"/>
      <c r="F11" s="416"/>
      <c r="G11" s="974" t="s">
        <v>1151</v>
      </c>
    </row>
    <row r="12" spans="1:8" ht="12.75" customHeight="1">
      <c r="A12" s="299"/>
      <c r="B12" s="300"/>
      <c r="C12" s="301"/>
      <c r="D12" s="777"/>
      <c r="E12" s="778">
        <v>2014</v>
      </c>
      <c r="F12" s="315"/>
      <c r="G12" s="466">
        <v>2013</v>
      </c>
    </row>
    <row r="13" spans="1:8" ht="26.25" customHeight="1">
      <c r="A13" s="317" t="s">
        <v>744</v>
      </c>
      <c r="B13" s="318"/>
      <c r="C13" s="319"/>
      <c r="D13" s="779" t="s">
        <v>533</v>
      </c>
      <c r="E13" s="779" t="s">
        <v>1310</v>
      </c>
      <c r="F13" s="320" t="s">
        <v>533</v>
      </c>
      <c r="G13" s="320" t="s">
        <v>1310</v>
      </c>
    </row>
    <row r="14" spans="1:8" ht="11.25" customHeight="1">
      <c r="A14" s="467" t="s">
        <v>739</v>
      </c>
      <c r="B14" s="468"/>
      <c r="C14" s="468"/>
      <c r="D14" s="745">
        <v>54</v>
      </c>
      <c r="E14" s="745">
        <v>233</v>
      </c>
      <c r="F14" s="469">
        <v>44</v>
      </c>
      <c r="G14" s="469">
        <v>306</v>
      </c>
    </row>
    <row r="15" spans="1:8" ht="11.25" customHeight="1">
      <c r="A15" s="1104" t="s">
        <v>1243</v>
      </c>
      <c r="B15" s="1078"/>
      <c r="C15" s="889"/>
      <c r="D15" s="744">
        <v>1348</v>
      </c>
      <c r="E15" s="744">
        <v>1255</v>
      </c>
      <c r="F15" s="471">
        <v>1284</v>
      </c>
      <c r="G15" s="471">
        <v>1292</v>
      </c>
      <c r="H15" s="240"/>
    </row>
    <row r="16" spans="1:8" ht="11.25" customHeight="1">
      <c r="A16" s="472" t="s">
        <v>616</v>
      </c>
      <c r="B16" s="473"/>
      <c r="C16" s="473"/>
      <c r="D16" s="747">
        <v>1989</v>
      </c>
      <c r="E16" s="747">
        <v>133</v>
      </c>
      <c r="F16" s="474">
        <v>1713</v>
      </c>
      <c r="G16" s="474">
        <v>125</v>
      </c>
    </row>
    <row r="17" spans="1:7" ht="11.25" customHeight="1">
      <c r="A17" s="1105" t="s">
        <v>951</v>
      </c>
      <c r="B17" s="1105"/>
      <c r="C17" s="473"/>
      <c r="D17" s="747">
        <v>840</v>
      </c>
      <c r="E17" s="747">
        <v>74</v>
      </c>
      <c r="F17" s="474">
        <v>1068</v>
      </c>
      <c r="G17" s="474">
        <v>57</v>
      </c>
    </row>
    <row r="18" spans="1:7" ht="11.25" customHeight="1">
      <c r="A18" s="475" t="s">
        <v>617</v>
      </c>
      <c r="B18" s="476"/>
      <c r="C18" s="476"/>
      <c r="D18" s="780">
        <v>548</v>
      </c>
      <c r="E18" s="780">
        <v>8</v>
      </c>
      <c r="F18" s="477">
        <v>498</v>
      </c>
      <c r="G18" s="477">
        <v>7</v>
      </c>
    </row>
    <row r="19" spans="1:7" ht="11.25" customHeight="1">
      <c r="A19" s="630" t="s">
        <v>679</v>
      </c>
      <c r="B19" s="631"/>
      <c r="C19" s="631"/>
      <c r="D19" s="749">
        <v>4779</v>
      </c>
      <c r="E19" s="749">
        <v>1704</v>
      </c>
      <c r="F19" s="632">
        <v>4607</v>
      </c>
      <c r="G19" s="632">
        <v>1787</v>
      </c>
    </row>
    <row r="20" spans="1:7">
      <c r="A20" s="455"/>
      <c r="B20" s="308"/>
      <c r="C20" s="308"/>
      <c r="D20" s="308"/>
      <c r="E20" s="308"/>
      <c r="F20" s="308"/>
      <c r="G20" s="308"/>
    </row>
    <row r="21" spans="1:7" ht="22.5" customHeight="1">
      <c r="A21" s="1098" t="s">
        <v>854</v>
      </c>
      <c r="B21" s="1052"/>
      <c r="C21" s="1052"/>
      <c r="D21" s="1052"/>
      <c r="E21" s="1052"/>
      <c r="F21" s="1052"/>
      <c r="G21" s="1052"/>
    </row>
    <row r="22" spans="1:7" ht="11.25" customHeight="1">
      <c r="A22" s="294"/>
      <c r="B22" s="311"/>
      <c r="C22" s="311"/>
      <c r="D22" s="231"/>
      <c r="E22" s="231"/>
      <c r="F22" s="231"/>
      <c r="G22" s="231"/>
    </row>
    <row r="23" spans="1:7" ht="12.75" customHeight="1">
      <c r="A23" s="1097" t="s">
        <v>649</v>
      </c>
      <c r="B23" s="1097"/>
      <c r="C23" s="1097"/>
      <c r="D23" s="1097"/>
      <c r="E23" s="1097"/>
      <c r="F23" s="1097"/>
      <c r="G23" s="1097"/>
    </row>
    <row r="24" spans="1:7" ht="10.5" customHeight="1">
      <c r="A24" s="298"/>
      <c r="B24" s="311"/>
      <c r="C24" s="311"/>
      <c r="D24" s="231"/>
      <c r="E24" s="231"/>
      <c r="F24" s="231"/>
      <c r="G24" s="231"/>
    </row>
    <row r="25" spans="1:7" ht="22.5" customHeight="1">
      <c r="A25" s="1099" t="s">
        <v>1454</v>
      </c>
      <c r="B25" s="1099"/>
      <c r="C25" s="1099"/>
      <c r="D25" s="1099"/>
      <c r="E25" s="1099"/>
      <c r="F25" s="1099"/>
      <c r="G25" s="1099"/>
    </row>
    <row r="26" spans="1:7" ht="11.25" customHeight="1">
      <c r="A26" s="304"/>
      <c r="B26" s="312"/>
      <c r="C26" s="312"/>
      <c r="D26" s="306"/>
      <c r="E26" s="306"/>
      <c r="F26" s="306"/>
      <c r="G26" s="306"/>
    </row>
    <row r="27" spans="1:7" ht="55.5" customHeight="1">
      <c r="A27" s="1099" t="s">
        <v>1455</v>
      </c>
      <c r="B27" s="1099"/>
      <c r="C27" s="1099"/>
      <c r="D27" s="1099"/>
      <c r="E27" s="1099"/>
      <c r="F27" s="1099"/>
      <c r="G27" s="1099"/>
    </row>
    <row r="28" spans="1:7" ht="11.25" customHeight="1">
      <c r="A28" s="304"/>
      <c r="B28" s="312"/>
      <c r="C28" s="312"/>
      <c r="D28" s="306"/>
      <c r="E28" s="306"/>
      <c r="F28" s="306"/>
      <c r="G28" s="306"/>
    </row>
    <row r="29" spans="1:7" ht="11.25" customHeight="1">
      <c r="A29" s="1103" t="s">
        <v>1045</v>
      </c>
      <c r="B29" s="1103"/>
      <c r="C29" s="1103"/>
      <c r="D29" s="1103"/>
      <c r="E29" s="1103"/>
      <c r="F29" s="1103"/>
      <c r="G29" s="1103"/>
    </row>
    <row r="30" spans="1:7" ht="12.75" customHeight="1">
      <c r="A30" s="304"/>
      <c r="B30" s="312"/>
      <c r="C30" s="312"/>
      <c r="D30" s="306"/>
      <c r="E30" s="306"/>
      <c r="F30" s="306"/>
      <c r="G30" s="306"/>
    </row>
    <row r="31" spans="1:7" ht="22.5" customHeight="1">
      <c r="A31" s="1103" t="s">
        <v>1456</v>
      </c>
      <c r="B31" s="1103"/>
      <c r="C31" s="1103"/>
      <c r="D31" s="1103"/>
      <c r="E31" s="1103"/>
      <c r="F31" s="1103"/>
      <c r="G31" s="1103"/>
    </row>
    <row r="32" spans="1:7" ht="11.25" customHeight="1">
      <c r="A32" s="304"/>
      <c r="B32" s="313"/>
      <c r="C32" s="313"/>
      <c r="D32" s="306"/>
      <c r="E32" s="306"/>
      <c r="F32" s="306"/>
      <c r="G32" s="306"/>
    </row>
    <row r="33" spans="1:7" ht="12.75" customHeight="1">
      <c r="A33" s="1097" t="s">
        <v>144</v>
      </c>
      <c r="B33" s="1097"/>
      <c r="C33" s="1097"/>
      <c r="D33" s="1097"/>
      <c r="E33" s="1097"/>
      <c r="F33" s="1097"/>
      <c r="G33" s="1097"/>
    </row>
    <row r="34" spans="1:7" ht="11.25" customHeight="1">
      <c r="A34" s="449"/>
      <c r="B34" s="449"/>
      <c r="C34" s="449"/>
      <c r="D34" s="449"/>
      <c r="E34" s="449"/>
      <c r="F34" s="449"/>
      <c r="G34" s="449"/>
    </row>
    <row r="35" spans="1:7" ht="11.25" customHeight="1">
      <c r="A35" s="314"/>
      <c r="F35" s="332"/>
      <c r="G35" s="332"/>
    </row>
    <row r="36" spans="1:7" ht="11.25" customHeight="1">
      <c r="A36" s="314"/>
      <c r="F36" s="332"/>
      <c r="G36" s="973" t="s">
        <v>1151</v>
      </c>
    </row>
    <row r="37" spans="1:7" ht="11.25" customHeight="1">
      <c r="A37" s="317" t="s">
        <v>744</v>
      </c>
      <c r="B37" s="321"/>
      <c r="C37" s="321"/>
      <c r="D37" s="321"/>
      <c r="E37" s="321"/>
      <c r="F37" s="781">
        <v>2014</v>
      </c>
      <c r="G37" s="322">
        <v>2013</v>
      </c>
    </row>
    <row r="38" spans="1:7" ht="11.25" customHeight="1">
      <c r="A38" s="1092" t="s">
        <v>720</v>
      </c>
      <c r="B38" s="1092"/>
      <c r="C38" s="1092"/>
      <c r="D38" s="1092"/>
      <c r="E38" s="1092"/>
      <c r="F38" s="782">
        <v>1138</v>
      </c>
      <c r="G38" s="478">
        <v>1459</v>
      </c>
    </row>
    <row r="39" spans="1:7" ht="11.25" customHeight="1">
      <c r="A39" s="1029" t="s">
        <v>528</v>
      </c>
      <c r="B39" s="1029"/>
      <c r="C39" s="1029"/>
      <c r="D39" s="1029"/>
      <c r="E39" s="1029"/>
      <c r="F39" s="783">
        <v>1702</v>
      </c>
      <c r="G39" s="479">
        <v>1309</v>
      </c>
    </row>
    <row r="40" spans="1:7" ht="11.25" customHeight="1">
      <c r="A40" s="1029" t="s">
        <v>341</v>
      </c>
      <c r="B40" s="1029"/>
      <c r="C40" s="1029"/>
      <c r="D40" s="1029"/>
      <c r="E40" s="1029"/>
      <c r="F40" s="783">
        <v>1939</v>
      </c>
      <c r="G40" s="479">
        <v>1842</v>
      </c>
    </row>
    <row r="41" spans="1:7" ht="11.25" customHeight="1">
      <c r="A41" s="1090" t="s">
        <v>617</v>
      </c>
      <c r="B41" s="1090"/>
      <c r="C41" s="1090"/>
      <c r="D41" s="1090"/>
      <c r="E41" s="1090"/>
      <c r="F41" s="784"/>
      <c r="G41" s="480">
        <v>-2</v>
      </c>
    </row>
    <row r="42" spans="1:7" ht="11.25" customHeight="1">
      <c r="A42" s="1094" t="s">
        <v>679</v>
      </c>
      <c r="B42" s="1094"/>
      <c r="C42" s="1094"/>
      <c r="D42" s="1094"/>
      <c r="E42" s="1094"/>
      <c r="F42" s="785">
        <v>4779</v>
      </c>
      <c r="G42" s="633">
        <v>4607</v>
      </c>
    </row>
    <row r="44" spans="1:7">
      <c r="A44" s="1106" t="s">
        <v>1267</v>
      </c>
      <c r="B44" s="1106"/>
      <c r="C44" s="1106"/>
      <c r="D44" s="1106"/>
      <c r="E44" s="1106"/>
      <c r="F44" s="1106"/>
      <c r="G44" s="1106"/>
    </row>
  </sheetData>
  <mergeCells count="20">
    <mergeCell ref="A44:G44"/>
    <mergeCell ref="A42:E42"/>
    <mergeCell ref="A39:E39"/>
    <mergeCell ref="A38:E38"/>
    <mergeCell ref="A40:E40"/>
    <mergeCell ref="A41:E41"/>
    <mergeCell ref="A33:G33"/>
    <mergeCell ref="A21:G21"/>
    <mergeCell ref="A1:G1"/>
    <mergeCell ref="A3:G3"/>
    <mergeCell ref="A5:G5"/>
    <mergeCell ref="A7:G7"/>
    <mergeCell ref="A9:G9"/>
    <mergeCell ref="A23:G23"/>
    <mergeCell ref="A25:G25"/>
    <mergeCell ref="A27:G27"/>
    <mergeCell ref="A29:G29"/>
    <mergeCell ref="A31:G31"/>
    <mergeCell ref="A15:B15"/>
    <mergeCell ref="A17:B17"/>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6"/>
  <sheetViews>
    <sheetView zoomScaleNormal="100" workbookViewId="0">
      <selection activeCell="A16" sqref="A16"/>
    </sheetView>
  </sheetViews>
  <sheetFormatPr defaultColWidth="8.83203125" defaultRowHeight="11.25"/>
  <cols>
    <col min="1" max="1" width="40" style="226" customWidth="1"/>
    <col min="2" max="2" width="40" style="233" customWidth="1"/>
    <col min="3" max="4" width="25" style="233" customWidth="1"/>
    <col min="5" max="17" width="3.6640625" style="205" customWidth="1"/>
    <col min="18" max="16384" width="8.83203125" style="205"/>
  </cols>
  <sheetData>
    <row r="1" spans="1:4" ht="15.75">
      <c r="A1" s="1085" t="s">
        <v>998</v>
      </c>
      <c r="B1" s="1085"/>
      <c r="C1" s="1085"/>
      <c r="D1" s="1085"/>
    </row>
    <row r="2" spans="1:4" ht="11.25" customHeight="1">
      <c r="A2" s="205"/>
      <c r="B2" s="205"/>
      <c r="C2" s="205"/>
      <c r="D2" s="205"/>
    </row>
    <row r="3" spans="1:4" ht="11.25" customHeight="1">
      <c r="A3" s="1107" t="s">
        <v>1390</v>
      </c>
      <c r="B3" s="1107"/>
      <c r="C3" s="1107"/>
      <c r="D3" s="1107"/>
    </row>
    <row r="4" spans="1:4">
      <c r="A4" s="352"/>
      <c r="B4" s="313"/>
      <c r="C4" s="306"/>
      <c r="D4" s="306"/>
    </row>
    <row r="5" spans="1:4">
      <c r="A5" s="352"/>
      <c r="B5" s="313"/>
      <c r="C5" s="306"/>
      <c r="D5" s="306"/>
    </row>
    <row r="6" spans="1:4">
      <c r="A6" s="365"/>
    </row>
  </sheetData>
  <mergeCells count="2">
    <mergeCell ref="A3:D3"/>
    <mergeCell ref="A1:D1"/>
  </mergeCells>
  <phoneticPr fontId="0" type="noConversion"/>
  <pageMargins left="0.75" right="0.75" top="1" bottom="1" header="0.5" footer="0.5"/>
  <pageSetup scale="77" orientation="portrait" horizontalDpi="3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46</vt:i4>
      </vt:variant>
    </vt:vector>
  </HeadingPairs>
  <TitlesOfParts>
    <vt:vector size="90" baseType="lpstr">
      <vt:lpstr>Five Years in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Note 34</vt:lpstr>
      <vt:lpstr>Quarterly Figures</vt:lpstr>
      <vt:lpstr>check versio</vt:lpstr>
      <vt:lpstr>Sheet1</vt:lpstr>
      <vt:lpstr>kvastaava</vt:lpstr>
      <vt:lpstr>kvastattavaa</vt:lpstr>
      <vt:lpstr>'Balance Sheet'!Print_Area</vt:lpstr>
      <vt:lpstr>'Calculation of Financial Ratios'!Print_Area</vt:lpstr>
      <vt:lpstr>'Cash Flow'!Print_Area</vt:lpstr>
      <vt:lpstr>'check versio'!Print_Area</vt:lpstr>
      <vt:lpstr>Equity!Print_Area</vt:lpstr>
      <vt:lpstr>'Five Years in Figures'!Print_Area</vt:lpstr>
      <vt:lpstr>'Income Statement'!Print_Area</vt:lpstr>
      <vt:lpstr>'Note 1'!Print_Area</vt:lpstr>
      <vt:lpstr>'Note 10'!Print_Area</vt:lpstr>
      <vt:lpstr>'Note 11'!Print_Area</vt:lpstr>
      <vt:lpstr>'Note 12'!Print_Area</vt:lpstr>
      <vt:lpstr>'Note 13'!Print_Area</vt:lpstr>
      <vt:lpstr>'Note 14'!Print_Area</vt:lpstr>
      <vt:lpstr>'Note 15'!Print_Area</vt:lpstr>
      <vt:lpstr>'Note 16'!Print_Area</vt:lpstr>
      <vt:lpstr>'Note 17'!Print_Area</vt:lpstr>
      <vt:lpstr>'Note 18'!Print_Area</vt:lpstr>
      <vt:lpstr>'Note 19'!Print_Area</vt:lpstr>
      <vt:lpstr>'Note 2'!Print_Area</vt:lpstr>
      <vt:lpstr>'Note 20'!Print_Area</vt:lpstr>
      <vt:lpstr>'Note 21'!Print_Area</vt:lpstr>
      <vt:lpstr>'Note 22'!Print_Area</vt:lpstr>
      <vt:lpstr>'Note 23'!Print_Area</vt:lpstr>
      <vt:lpstr>'Note 24'!Print_Area</vt:lpstr>
      <vt:lpstr>'Note 25'!Print_Area</vt:lpstr>
      <vt:lpstr>'Note 26'!Print_Area</vt:lpstr>
      <vt:lpstr>'Note 27'!Print_Area</vt:lpstr>
      <vt:lpstr>'Note 28'!Print_Area</vt:lpstr>
      <vt:lpstr>'Note 29'!Print_Area</vt:lpstr>
      <vt:lpstr>'Note 3'!Print_Area</vt:lpstr>
      <vt:lpstr>'Note 30'!Print_Area</vt:lpstr>
      <vt:lpstr>'Note 31'!Print_Area</vt:lpstr>
      <vt:lpstr>'Note 32'!Print_Area</vt:lpstr>
      <vt:lpstr>'Note 33'!Print_Area</vt:lpstr>
      <vt:lpstr>'Note 34'!Print_Area</vt:lpstr>
      <vt:lpstr>'Note 4'!Print_Area</vt:lpstr>
      <vt:lpstr>'Note 5'!Print_Area</vt:lpstr>
      <vt:lpstr>'Note 6'!Print_Area</vt:lpstr>
      <vt:lpstr>'Note 7'!Print_Area</vt:lpstr>
      <vt:lpstr>'Note 8'!Print_Area</vt:lpstr>
      <vt:lpstr>'Note 9'!Print_Area</vt:lpstr>
      <vt:lpstr>OCI!Print_Area</vt:lpstr>
      <vt:lpstr>'Quarterly Figures'!Print_Area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2015-01-29T22:26:54Z</cp:lastPrinted>
  <dcterms:created xsi:type="dcterms:W3CDTF">1999-05-28T08:16:58Z</dcterms:created>
  <dcterms:modified xsi:type="dcterms:W3CDTF">2015-02-06T07:35:43Z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